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726"/>
  <workbookPr/>
  <mc:AlternateContent xmlns:mc="http://schemas.openxmlformats.org/markup-compatibility/2006">
    <mc:Choice Requires="x15">
      <x15ac:absPath xmlns:x15ac="http://schemas.microsoft.com/office/spreadsheetml/2010/11/ac" url="C:\Users\cmann\Documents\Clare Documents\Clare Documents\RFP 2022\Submission Packet\1st Kids Cost Proposal\"/>
    </mc:Choice>
  </mc:AlternateContent>
  <xr:revisionPtr revIDLastSave="0" documentId="13_ncr:1_{71D8EB20-C860-4DE1-9E3E-EE02F383A460}" xr6:coauthVersionLast="47" xr6:coauthVersionMax="47" xr10:uidLastSave="{00000000-0000-0000-0000-000000000000}"/>
  <bookViews>
    <workbookView xWindow="-110" yWindow="-110" windowWidth="19420" windowHeight="10420" tabRatio="791" activeTab="1" xr2:uid="{00000000-000D-0000-FFFF-FFFF00000000}"/>
  </bookViews>
  <sheets>
    <sheet name="Title" sheetId="36" r:id="rId1"/>
    <sheet name="Summary" sheetId="51" r:id="rId2"/>
    <sheet name="Cluster A" sheetId="50" r:id="rId3"/>
    <sheet name="Cluster B" sheetId="52" r:id="rId4"/>
    <sheet name="Cluster C" sheetId="53" r:id="rId5"/>
    <sheet name="Cluster D" sheetId="54" r:id="rId6"/>
    <sheet name="Sheet1" sheetId="60" r:id="rId7"/>
    <sheet name="Cluster F" sheetId="55" r:id="rId8"/>
    <sheet name="Cluster G" sheetId="56" r:id="rId9"/>
    <sheet name="Cluster H" sheetId="57" r:id="rId10"/>
    <sheet name="Cluster I" sheetId="58" r:id="rId11"/>
    <sheet name="Cluster J" sheetId="59"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_4_Year_Total">'[1]Target Pricing'!#REF!</definedName>
    <definedName name="_aaa0840">#REF!</definedName>
    <definedName name="_JAN06">#REF!</definedName>
    <definedName name="_Key1" hidden="1">#REF!</definedName>
    <definedName name="_Key2" hidden="1">#REF!</definedName>
    <definedName name="_new0840">#REF!</definedName>
    <definedName name="_Order1" hidden="1">255</definedName>
    <definedName name="_Order2" hidden="1">255</definedName>
    <definedName name="_Sort" hidden="1">#REF!</definedName>
    <definedName name="abcdefg">#REF!</definedName>
    <definedName name="Adv_Apr">#REF!</definedName>
    <definedName name="Adv_Aug">#REF!</definedName>
    <definedName name="Adv_Dec">#REF!</definedName>
    <definedName name="Adv_Feb">#REF!</definedName>
    <definedName name="Adv_Jan">#REF!</definedName>
    <definedName name="Adv_Jul">#REF!</definedName>
    <definedName name="Adv_Jun">#REF!</definedName>
    <definedName name="Adv_Mar">#REF!</definedName>
    <definedName name="Adv_May">#REF!</definedName>
    <definedName name="Adv_Nov">#REF!</definedName>
    <definedName name="Adv_Oct">#REF!</definedName>
    <definedName name="Adv_Sep">#REF!</definedName>
    <definedName name="AdvBegMo">#REF!</definedName>
    <definedName name="AdvCost">#REF!</definedName>
    <definedName name="AdvEndMo">#REF!</definedName>
    <definedName name="AgencyFee">#REF!</definedName>
    <definedName name="APGrowth">[2]Assumptions!$H$9</definedName>
    <definedName name="ARGrowth">[2]Assumptions!$H$11</definedName>
    <definedName name="ASD">#REF!</definedName>
    <definedName name="asdf">#REF!</definedName>
    <definedName name="asdfasdf">#REF!</definedName>
    <definedName name="AutoAllow">#REF!</definedName>
    <definedName name="AutoExp">#REF!</definedName>
    <definedName name="AvgLength">[3]Credible!$AQ$3</definedName>
    <definedName name="BankChgDate">#REF!</definedName>
    <definedName name="BankCost">#REF!</definedName>
    <definedName name="BEN">#REF!</definedName>
    <definedName name="Benefits_Uplift">#REF!</definedName>
    <definedName name="bonk">'[4]Find-Replace'!$A$1:$C$14</definedName>
    <definedName name="BonusCost">#REF!</definedName>
    <definedName name="BonusDate">#REF!</definedName>
    <definedName name="BookCost">#REF!</definedName>
    <definedName name="BookMonth">#REF!</definedName>
    <definedName name="BrandCopaymentIndex">[5]RxData!#REF!</definedName>
    <definedName name="BrandCostperScriptAdj">[5]RxData!#REF!</definedName>
    <definedName name="BrandCostperScriptIndex">[5]RxData!#REF!</definedName>
    <definedName name="BrandUtilAdj">[5]RxData!#REF!</definedName>
    <definedName name="bun">#REF!</definedName>
    <definedName name="CellphoneCost">#REF!</definedName>
    <definedName name="CellphoneDate">#REF!</definedName>
    <definedName name="CFHybrid_Thresh">[3]Instructions!#REF!</definedName>
    <definedName name="CFMtdSelector">[3]Credible!#REF!</definedName>
    <definedName name="CharityEventCost">#REF!</definedName>
    <definedName name="CharityEventDate">#REF!</definedName>
    <definedName name="Claims">#REF!</definedName>
    <definedName name="claims05">'[6]2004 Assumptions'!$H$30</definedName>
    <definedName name="claims1">'[7]2004 Assumptions'!$H$30</definedName>
    <definedName name="claims2">'[8]2004 Assumptions'!$H$30</definedName>
    <definedName name="claims2005">'[6]2004 Assumptions'!$H$30</definedName>
    <definedName name="CompEq_Apr">#REF!</definedName>
    <definedName name="CompEq_Aug">#REF!</definedName>
    <definedName name="CompEq_Dec">#REF!</definedName>
    <definedName name="CompEq_Feb">#REF!</definedName>
    <definedName name="CompEq_Jan">#REF!</definedName>
    <definedName name="CompEq_Jul">#REF!</definedName>
    <definedName name="CompEq_Jun">#REF!</definedName>
    <definedName name="CompEq_Mar">#REF!</definedName>
    <definedName name="CompEq_May">#REF!</definedName>
    <definedName name="CompEq_Nov">#REF!</definedName>
    <definedName name="CompEq_Oct">#REF!</definedName>
    <definedName name="CompEq_Sep">#REF!</definedName>
    <definedName name="Composite">#REF!</definedName>
    <definedName name="ComputerBegMo">#REF!</definedName>
    <definedName name="ComputerCost">#REF!</definedName>
    <definedName name="ComputerEndMo">#REF!</definedName>
    <definedName name="Con">#REF!</definedName>
    <definedName name="ContributionsCost">#REF!</definedName>
    <definedName name="ContributionsDate">#REF!</definedName>
    <definedName name="CONV">[3]Instructions!$E$7</definedName>
    <definedName name="CopyCost">#REF!</definedName>
    <definedName name="CopyingDate">#REF!</definedName>
    <definedName name="CopyMRCost">#REF!</definedName>
    <definedName name="CopyMRDate">#REF!</definedName>
    <definedName name="COS">[3]Instructions!#REF!</definedName>
    <definedName name="COSs">[3]Instructions!#REF!</definedName>
    <definedName name="cost">#REF!</definedName>
    <definedName name="CostPerEmp">#REF!</definedName>
    <definedName name="Counts">'[4]Claim Counts'!$A$5:$W$1710</definedName>
    <definedName name="Cred_Treshold">[3]Instructions!#REF!</definedName>
    <definedName name="CredibleChart">[3]Credible!$AN$48</definedName>
    <definedName name="Cumulative_Engagement">[9]ENG!$J$23:$J$34,[9]ENG!$J$37:$J$48</definedName>
    <definedName name="Current_Date">#REF!</definedName>
    <definedName name="Data">[10]Data!$A$1:$Q$14</definedName>
    <definedName name="Data1">[4]Data!$F$2:$N$603</definedName>
    <definedName name="Data2">[10]Data!$B$2:$Q$680</definedName>
    <definedName name="Data3">'[11]Historical Data'!$A$2:$W$755</definedName>
    <definedName name="Data4">'[11]Historical Data'!$B$2:$W$755</definedName>
    <definedName name="data5">'[4]Claim Counts'!$A$5:$O$431</definedName>
    <definedName name="Data7">'[4]Claim Counts'!$A$6:$AI$161</definedName>
    <definedName name="Dataa">[10]Data!$B$1:$Q$14</definedName>
    <definedName name="_xlnm.Database">[3]Instructions!#REF!</definedName>
    <definedName name="DataOffset">[3]Instructions!#REF!</definedName>
    <definedName name="DataWHeader">#REF!</definedName>
    <definedName name="DecBenes">#REF!</definedName>
    <definedName name="Dental">#REF!</definedName>
    <definedName name="DEPTCONV">#REF!</definedName>
    <definedName name="detail">#REF!</definedName>
    <definedName name="eb">#REF!</definedName>
    <definedName name="EduAuto">#REF!</definedName>
    <definedName name="EduLodging">#REF!</definedName>
    <definedName name="EduMeals">#REF!</definedName>
    <definedName name="EduReimbCost">#REF!</definedName>
    <definedName name="EduReimbDate">#REF!</definedName>
    <definedName name="EduTransport">#REF!</definedName>
    <definedName name="EduTravel">#REF!</definedName>
    <definedName name="EEActMealCost">#REF!</definedName>
    <definedName name="EEMonth">#REF!</definedName>
    <definedName name="EETempLivingCost">#REF!</definedName>
    <definedName name="EETempLivingDate">#REF!</definedName>
    <definedName name="Employee_Listing_by_Dept_Claims_Depts">#REF!</definedName>
    <definedName name="fy01member">'[12]Income Statement - Month'!$L$8</definedName>
    <definedName name="FY01YTDmem">#REF!</definedName>
    <definedName name="fy02member">'[12]Income Statement - Month'!$H$8</definedName>
    <definedName name="FY02YTDmem">#REF!</definedName>
    <definedName name="GenericCopaymentIndex">[5]RxData!#REF!</definedName>
    <definedName name="GenericCostperScriptAdj">[5]RxData!#REF!</definedName>
    <definedName name="GenericCostperScriptIndex">[5]RxData!#REF!</definedName>
    <definedName name="GenericUtilAdj">[5]RxData!#REF!</definedName>
    <definedName name="GenInsurCost">#REF!</definedName>
    <definedName name="GenInsurDate">#REF!</definedName>
    <definedName name="Holidays">#REF!</definedName>
    <definedName name="HW_1st_Yr">#REF!</definedName>
    <definedName name="HW_Per">#REF!</definedName>
    <definedName name="ICBegMo">#REF!</definedName>
    <definedName name="ICCost">#REF!</definedName>
    <definedName name="ICcost_Apr">#REF!</definedName>
    <definedName name="ICcost_Aug">#REF!</definedName>
    <definedName name="ICcost_Dec">#REF!</definedName>
    <definedName name="ICcost_Feb">#REF!</definedName>
    <definedName name="ICcost_Jan">#REF!</definedName>
    <definedName name="ICcost_Jul">#REF!</definedName>
    <definedName name="ICcost_Jun">#REF!</definedName>
    <definedName name="ICcost_Mar">#REF!</definedName>
    <definedName name="ICcost_May">#REF!</definedName>
    <definedName name="ICcost_Nov">#REF!</definedName>
    <definedName name="ICcost_Oct">#REF!</definedName>
    <definedName name="ICcost_Sep">#REF!</definedName>
    <definedName name="ICEndMo">#REF!</definedName>
    <definedName name="ICFees">#REF!</definedName>
    <definedName name="ICMonth">#REF!</definedName>
    <definedName name="ict">#REF!</definedName>
    <definedName name="Import">#REF!</definedName>
    <definedName name="JAN2006BUD">#REF!</definedName>
    <definedName name="Lamb1">#REF!</definedName>
    <definedName name="Large_Neg_Claims">[3]Credible!$E$58</definedName>
    <definedName name="Large_Pos_Claims">[3]Credible!$C$58</definedName>
    <definedName name="Lease_Apr">#REF!</definedName>
    <definedName name="Lease_Aug">#REF!</definedName>
    <definedName name="Lease_Dec">#REF!</definedName>
    <definedName name="Lease_Feb">#REF!</definedName>
    <definedName name="Lease_Jan">#REF!</definedName>
    <definedName name="Lease_Jul">#REF!</definedName>
    <definedName name="Lease_Jun">#REF!</definedName>
    <definedName name="Lease_Mar">#REF!</definedName>
    <definedName name="Lease_May">#REF!</definedName>
    <definedName name="Lease_Nov">#REF!</definedName>
    <definedName name="Lease_Oct">#REF!</definedName>
    <definedName name="Lease_Sep">#REF!</definedName>
    <definedName name="LeaseBegMo">#REF!</definedName>
    <definedName name="LeaseCost">#REF!</definedName>
    <definedName name="LeaseEndMo">#REF!</definedName>
    <definedName name="Legal_Apr">#REF!</definedName>
    <definedName name="Legal_Aug">#REF!</definedName>
    <definedName name="Legal_Dec">#REF!</definedName>
    <definedName name="Legal_Feb">#REF!</definedName>
    <definedName name="Legal_Jan">#REF!</definedName>
    <definedName name="Legal_Jul">#REF!</definedName>
    <definedName name="Legal_Jun">#REF!</definedName>
    <definedName name="Legal_Mar">#REF!</definedName>
    <definedName name="Legal_May">#REF!</definedName>
    <definedName name="Legal_Nov">#REF!</definedName>
    <definedName name="Legal_Oct">#REF!</definedName>
    <definedName name="Legal_Sep">#REF!</definedName>
    <definedName name="LegalBegMo">#REF!</definedName>
    <definedName name="LegalCost">#REF!</definedName>
    <definedName name="LegalEndMo">#REF!</definedName>
    <definedName name="License_Apr">#REF!</definedName>
    <definedName name="License_Aug">#REF!</definedName>
    <definedName name="License_Dec">#REF!</definedName>
    <definedName name="License_Feb">#REF!</definedName>
    <definedName name="License_Jan">#REF!</definedName>
    <definedName name="License_Jul">#REF!</definedName>
    <definedName name="License_Jun">#REF!</definedName>
    <definedName name="License_Mar">#REF!</definedName>
    <definedName name="License_May">#REF!</definedName>
    <definedName name="License_Nov">#REF!</definedName>
    <definedName name="License_Oct">#REF!</definedName>
    <definedName name="License_Sep">#REF!</definedName>
    <definedName name="LicenseBegMo">#REF!</definedName>
    <definedName name="LicenseCost">#REF!</definedName>
    <definedName name="LicenseEndMo">#REF!</definedName>
    <definedName name="LineCounts">'[4]Claim Line Counts'!$A$4:$U$388</definedName>
    <definedName name="Lodging">#REF!</definedName>
    <definedName name="LogicRangeWHeader">#REF!</definedName>
    <definedName name="lyn">#REF!</definedName>
    <definedName name="MailDate">#REF!</definedName>
    <definedName name="MayPR">#REF!</definedName>
    <definedName name="MayPRTax">#REF!</definedName>
    <definedName name="Meals">#REF!</definedName>
    <definedName name="medical">#REF!</definedName>
    <definedName name="Mktg_Apr">#REF!</definedName>
    <definedName name="Mktg_Aug">#REF!</definedName>
    <definedName name="Mktg_Dec">#REF!</definedName>
    <definedName name="Mktg_Feb">#REF!</definedName>
    <definedName name="Mktg_Jan">#REF!</definedName>
    <definedName name="Mktg_Jul">#REF!</definedName>
    <definedName name="Mktg_Jun">#REF!</definedName>
    <definedName name="Mktg_Mar">#REF!</definedName>
    <definedName name="Mktg_May">#REF!</definedName>
    <definedName name="Mktg_Nov">#REF!</definedName>
    <definedName name="Mktg_Oct">#REF!</definedName>
    <definedName name="Mktg_Sep">#REF!</definedName>
    <definedName name="MktgBegDate">#REF!</definedName>
    <definedName name="MktgCost">#REF!</definedName>
    <definedName name="MktgEndDate">#REF!</definedName>
    <definedName name="MOPS">[3]Input!#REF!</definedName>
    <definedName name="MOS">[3]Instructions!#REF!</definedName>
    <definedName name="MovingCost">#REF!</definedName>
    <definedName name="MovingDate">#REF!</definedName>
    <definedName name="New_Position">#REF!</definedName>
    <definedName name="NEWDATA">[10]Data!$C$2:$Q$261</definedName>
    <definedName name="NEWDATA1">'[11]Historical Data'!$C$2:$W$755</definedName>
    <definedName name="NonCredible">'[3]Non Cred'!$AX$17</definedName>
    <definedName name="NvsASD">"V2002-08-31"</definedName>
    <definedName name="NvsAutoDrillOk">"VN"</definedName>
    <definedName name="NvsElapsedTime">0.00223252314754063</definedName>
    <definedName name="NvsEndTime">37508.9549987269</definedName>
    <definedName name="NvsInstSpec">"%"</definedName>
    <definedName name="NvsLayoutType">"M3"</definedName>
    <definedName name="NvsNplSpec">"%,X,RZF..,CNF.."</definedName>
    <definedName name="NvsPanelEffdt">"V2001-01-01"</definedName>
    <definedName name="NvsPanelSetid">"VUHC"</definedName>
    <definedName name="NvsReqBU">"V20020"</definedName>
    <definedName name="NvsReqBUOnly">"VN"</definedName>
    <definedName name="NvsTransLed">"VN"</definedName>
    <definedName name="NvsTreeASD">"V2002-08-31"</definedName>
    <definedName name="NvsValTbl.ACCOUNT">"GL_ACCOUNT_TBL"</definedName>
    <definedName name="NvsValTbl.CURRENCY_CD">"CURRENCY_CD_TBL"</definedName>
    <definedName name="NvsValTbl.PRODUCT">"PRODUCT_TBL"</definedName>
    <definedName name="NvsValTbl.STATISTICS_CODE">"STAT_TBL"</definedName>
    <definedName name="OfficeExpCost">#REF!</definedName>
    <definedName name="OfficeExpDate">#REF!</definedName>
    <definedName name="OfficeSupCost">#REF!</definedName>
    <definedName name="OfficeSupDate">#REF!</definedName>
    <definedName name="OffMaintCost">#REF!</definedName>
    <definedName name="OffMaintDate">#REF!</definedName>
    <definedName name="Old_Data">#REF!</definedName>
    <definedName name="OPS_Per">#REF!</definedName>
    <definedName name="OrgDuesCost">#REF!</definedName>
    <definedName name="OrgDuesDate">#REF!</definedName>
    <definedName name="PAID">[3]Instructions!$E$6</definedName>
    <definedName name="ParkingCost">#REF!</definedName>
    <definedName name="ParkingDate">#REF!</definedName>
    <definedName name="PayrollCost">#REF!</definedName>
    <definedName name="PayrollDate">#REF!</definedName>
    <definedName name="pivot">'[4]Claim Counts'!$E$6:$O$455</definedName>
    <definedName name="Plan">[3]Instructions!#REF!</definedName>
    <definedName name="Plans">'[4]Summary Graphs'!$O$1:$O$8</definedName>
    <definedName name="Positions">#REF!</definedName>
    <definedName name="Positions2">#REF!</definedName>
    <definedName name="PostageCost">#REF!</definedName>
    <definedName name="PostageDate">#REF!</definedName>
    <definedName name="PPGrowth">[2]Assumptions!$H$10</definedName>
    <definedName name="PrevCOS">[3]Input!$F$2</definedName>
    <definedName name="PRG">#REF!</definedName>
    <definedName name="_xlnm.Print_Area" localSheetId="2">'Cluster A'!$A$1:$H$42</definedName>
    <definedName name="_xlnm.Print_Area" localSheetId="3">'Cluster B'!$A$1:$G$37</definedName>
    <definedName name="_xlnm.Print_Area" localSheetId="4">'Cluster C'!$A$1:$G$37</definedName>
    <definedName name="_xlnm.Print_Area" localSheetId="5">'Cluster D'!$A$1:$G$37</definedName>
    <definedName name="_xlnm.Print_Area" localSheetId="7">'Cluster F'!$A$1:$G$37</definedName>
    <definedName name="_xlnm.Print_Area" localSheetId="8">'Cluster G'!$A$1:$G$37</definedName>
    <definedName name="_xlnm.Print_Area" localSheetId="9">'Cluster H'!$A$1:$G$37</definedName>
    <definedName name="_xlnm.Print_Area" localSheetId="10">'Cluster I'!$A$1:$G$37</definedName>
    <definedName name="_xlnm.Print_Area" localSheetId="11">'Cluster J'!$A$1:$G$37</definedName>
    <definedName name="PrintCost">#REF!</definedName>
    <definedName name="PrintDate">#REF!</definedName>
    <definedName name="PrintPostageCost">#REF!</definedName>
    <definedName name="ProfDuesCost">#REF!</definedName>
    <definedName name="ProfDuesDate">#REF!</definedName>
    <definedName name="PropTaxCost">#REF!</definedName>
    <definedName name="PropTaxDate">#REF!</definedName>
    <definedName name="PT">#REF!</definedName>
    <definedName name="RangesForSelection">[3]Instructions!#REF!</definedName>
    <definedName name="RBUC">[3]Instructions!$F$7</definedName>
    <definedName name="RentCost">#REF!</definedName>
    <definedName name="RentDate">#REF!</definedName>
    <definedName name="RepairCost">#REF!</definedName>
    <definedName name="RepairDate">#REF!</definedName>
    <definedName name="RID">#REF!</definedName>
    <definedName name="sadf">#REF!</definedName>
    <definedName name="Scenario">#REF!</definedName>
    <definedName name="Sensitivity_High">[3]Credible!$C$53</definedName>
    <definedName name="Sensitivity_Low">[3]Credible!$E$53</definedName>
    <definedName name="sfdb">#REF!</definedName>
    <definedName name="sfdf">#REF!</definedName>
    <definedName name="sfdl">#REF!</definedName>
    <definedName name="sfvb">#REF!</definedName>
    <definedName name="sfvf">#REF!</definedName>
    <definedName name="sfvl">#REF!</definedName>
    <definedName name="Software_Apr">#REF!</definedName>
    <definedName name="Software_Aug">#REF!</definedName>
    <definedName name="Software_Dec">#REF!</definedName>
    <definedName name="Software_Feb">#REF!</definedName>
    <definedName name="Software_Jan">#REF!</definedName>
    <definedName name="Software_Jul">#REF!</definedName>
    <definedName name="Software_Jun">#REF!</definedName>
    <definedName name="Software_Mar">#REF!</definedName>
    <definedName name="Software_May">#REF!</definedName>
    <definedName name="Software_Nov">#REF!</definedName>
    <definedName name="Software_Oct">#REF!</definedName>
    <definedName name="Software_Sep">#REF!</definedName>
    <definedName name="SoftwareBegMo">#REF!</definedName>
    <definedName name="SoftwareCost">#REF!</definedName>
    <definedName name="SoftwareEndMo">#REF!</definedName>
    <definedName name="StorageCost">#REF!</definedName>
    <definedName name="StorageDate">#REF!</definedName>
    <definedName name="SubscripEndMo">#REF!</definedName>
    <definedName name="Subscript_Apr">#REF!</definedName>
    <definedName name="Subscript_Aug">#REF!</definedName>
    <definedName name="Subscript_Dec">#REF!</definedName>
    <definedName name="Subscript_Feb">#REF!</definedName>
    <definedName name="Subscript_Jan">#REF!</definedName>
    <definedName name="Subscript_Jul">#REF!</definedName>
    <definedName name="Subscript_Jun">#REF!</definedName>
    <definedName name="Subscript_Mar">#REF!</definedName>
    <definedName name="Subscript_May">#REF!</definedName>
    <definedName name="Subscript_Nov">#REF!</definedName>
    <definedName name="Subscript_Oct">#REF!</definedName>
    <definedName name="Subscript_Sep">#REF!</definedName>
    <definedName name="SubscriptBegMo">#REF!</definedName>
    <definedName name="SubscriptCost">#REF!</definedName>
    <definedName name="SW_1st_Yr">#REF!</definedName>
    <definedName name="SW_Per">#REF!</definedName>
    <definedName name="T02_Final_Phys_Data">#REF!</definedName>
    <definedName name="Tax">[2]Assumptions!$C$24</definedName>
    <definedName name="TelephoneCost">#REF!</definedName>
    <definedName name="TelephoneDate">#REF!</definedName>
    <definedName name="TempCost">#REF!</definedName>
    <definedName name="TempCost_Apr">#REF!</definedName>
    <definedName name="TempCost_Aug">#REF!</definedName>
    <definedName name="TempCost_Dec">#REF!</definedName>
    <definedName name="TempCost_Feb">#REF!</definedName>
    <definedName name="TempCost_Jan">#REF!</definedName>
    <definedName name="TempCost_Jul">#REF!</definedName>
    <definedName name="TempCost_Jun">#REF!</definedName>
    <definedName name="TempCost_Mar">#REF!</definedName>
    <definedName name="TempCost_May">#REF!</definedName>
    <definedName name="TempCost_Nov">#REF!</definedName>
    <definedName name="TempCost_Oct">#REF!</definedName>
    <definedName name="TempCost_Sep">#REF!</definedName>
    <definedName name="TempDays">#REF!</definedName>
    <definedName name="TempEEEndMo">#REF!</definedName>
    <definedName name="TempEEMo">#REF!</definedName>
    <definedName name="TempHireDate">#REF!</definedName>
    <definedName name="TempTotalExp">#REF!</definedName>
    <definedName name="test">#REF!</definedName>
    <definedName name="Train">#REF!</definedName>
    <definedName name="TrainingCost">#REF!</definedName>
    <definedName name="TrainingDate">#REF!</definedName>
    <definedName name="TransExp">#REF!</definedName>
    <definedName name="Trav">#REF!</definedName>
    <definedName name="TravelDate">#REF!</definedName>
    <definedName name="TravelExp">#REF!</definedName>
    <definedName name="Trend">'[3]Non Cred'!$F$8</definedName>
    <definedName name="Triangle">[3]Credible!$A$3</definedName>
    <definedName name="UtilitiesCost">#REF!</definedName>
    <definedName name="UtilitiesDate">#REF!</definedName>
    <definedName name="WorkmansCost">#REF!</definedName>
    <definedName name="WorkmansDate">#REF!</definedName>
    <definedName name="wrn.One." localSheetId="0" hidden="1">{#N/A,#N/A,FALSE,"Consolidated 2002";#N/A,#N/A,FALSE,"Consolidated 2003";#N/A,#N/A,FALSE,"Consolidated 2004";#N/A,#N/A,FALSE,"2002 Assumptions";#N/A,#N/A,FALSE,"2003 Assumptions";#N/A,#N/A,FALSE,"2004 Assumptions"}</definedName>
    <definedName name="wrn.One." hidden="1">{#N/A,#N/A,FALSE,"Consolidated 2002";#N/A,#N/A,FALSE,"Consolidated 2003";#N/A,#N/A,FALSE,"Consolidated 2004";#N/A,#N/A,FALSE,"2002 Assumptions";#N/A,#N/A,FALSE,"2003 Assumptions";#N/A,#N/A,FALSE,"2004 Assumptions"}</definedName>
    <definedName name="YN">#REF!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3" i="54" l="1"/>
  <c r="I22" i="54"/>
  <c r="I21" i="54"/>
  <c r="I20" i="54"/>
  <c r="I19" i="54"/>
  <c r="I18" i="54"/>
  <c r="I23" i="53"/>
  <c r="I22" i="53"/>
  <c r="I21" i="53"/>
  <c r="I20" i="53"/>
  <c r="I19" i="53"/>
  <c r="I18" i="53"/>
  <c r="I23" i="52"/>
  <c r="I22" i="52"/>
  <c r="I21" i="52"/>
  <c r="I20" i="52"/>
  <c r="I19" i="52"/>
  <c r="I18" i="52"/>
  <c r="I17" i="50"/>
  <c r="H21" i="59" l="1"/>
  <c r="I21" i="59" s="1"/>
  <c r="I14" i="59"/>
  <c r="I24" i="59"/>
  <c r="I23" i="59"/>
  <c r="I22" i="59"/>
  <c r="I20" i="59"/>
  <c r="I19" i="59"/>
  <c r="I18" i="59"/>
  <c r="I17" i="59"/>
  <c r="I16" i="59"/>
  <c r="I15" i="59"/>
  <c r="I24" i="58"/>
  <c r="I23" i="58"/>
  <c r="I22" i="58"/>
  <c r="I21" i="58"/>
  <c r="I20" i="58"/>
  <c r="I19" i="58"/>
  <c r="I18" i="58"/>
  <c r="I17" i="58"/>
  <c r="I16" i="58"/>
  <c r="I15" i="58"/>
  <c r="I14" i="58"/>
  <c r="I24" i="57"/>
  <c r="I23" i="57"/>
  <c r="I22" i="57"/>
  <c r="I21" i="57"/>
  <c r="I20" i="57"/>
  <c r="I19" i="57"/>
  <c r="I18" i="57"/>
  <c r="I17" i="57"/>
  <c r="I16" i="57"/>
  <c r="I15" i="57"/>
  <c r="I14" i="57"/>
  <c r="I24" i="56"/>
  <c r="I23" i="56"/>
  <c r="I22" i="56"/>
  <c r="I21" i="56"/>
  <c r="I20" i="56"/>
  <c r="I19" i="56"/>
  <c r="I18" i="56"/>
  <c r="I17" i="56"/>
  <c r="I16" i="56"/>
  <c r="I15" i="56"/>
  <c r="I14" i="56"/>
  <c r="I24" i="55"/>
  <c r="I23" i="55"/>
  <c r="I22" i="55"/>
  <c r="I21" i="55"/>
  <c r="I20" i="55"/>
  <c r="I19" i="55"/>
  <c r="I18" i="55"/>
  <c r="I17" i="55"/>
  <c r="I16" i="55"/>
  <c r="I15" i="55"/>
  <c r="I14" i="55"/>
  <c r="I24" i="54"/>
  <c r="I24" i="53"/>
  <c r="I24" i="52"/>
  <c r="I18" i="50"/>
  <c r="I19" i="50"/>
  <c r="I22" i="50"/>
  <c r="I24" i="50"/>
  <c r="H16" i="50"/>
  <c r="I16" i="50" s="1"/>
  <c r="H14" i="50"/>
  <c r="I14" i="50" s="1"/>
  <c r="G25" i="59"/>
  <c r="F25" i="59"/>
  <c r="H24" i="59"/>
  <c r="H23" i="59"/>
  <c r="H22" i="59"/>
  <c r="H20" i="59"/>
  <c r="H19" i="59"/>
  <c r="H18" i="59"/>
  <c r="H17" i="59"/>
  <c r="H16" i="59"/>
  <c r="H15" i="59"/>
  <c r="H14" i="59"/>
  <c r="G25" i="58"/>
  <c r="F25" i="58"/>
  <c r="H24" i="58"/>
  <c r="H23" i="58"/>
  <c r="H22" i="58"/>
  <c r="H21" i="58"/>
  <c r="H20" i="58"/>
  <c r="H19" i="58"/>
  <c r="H18" i="58"/>
  <c r="H17" i="58"/>
  <c r="H16" i="58"/>
  <c r="H15" i="58"/>
  <c r="H14" i="58"/>
  <c r="G25" i="57"/>
  <c r="F25" i="57"/>
  <c r="H24" i="57"/>
  <c r="H23" i="57"/>
  <c r="H22" i="57"/>
  <c r="H21" i="57"/>
  <c r="H20" i="57"/>
  <c r="H19" i="57"/>
  <c r="H18" i="57"/>
  <c r="H17" i="57"/>
  <c r="H16" i="57"/>
  <c r="H15" i="57"/>
  <c r="H14" i="57"/>
  <c r="G25" i="56"/>
  <c r="F25" i="56"/>
  <c r="H24" i="56"/>
  <c r="H23" i="56"/>
  <c r="H22" i="56"/>
  <c r="H21" i="56"/>
  <c r="H20" i="56"/>
  <c r="H19" i="56"/>
  <c r="H18" i="56"/>
  <c r="H17" i="56"/>
  <c r="H16" i="56"/>
  <c r="H15" i="56"/>
  <c r="H14" i="56"/>
  <c r="G25" i="55"/>
  <c r="F25" i="55"/>
  <c r="H24" i="55"/>
  <c r="H23" i="55"/>
  <c r="H22" i="55"/>
  <c r="H21" i="55"/>
  <c r="H20" i="55"/>
  <c r="H19" i="55"/>
  <c r="H18" i="55"/>
  <c r="H17" i="55"/>
  <c r="H16" i="55"/>
  <c r="H15" i="55"/>
  <c r="H14" i="55"/>
  <c r="G25" i="54"/>
  <c r="F25" i="54"/>
  <c r="H24" i="54"/>
  <c r="H23" i="54"/>
  <c r="H22" i="54"/>
  <c r="H21" i="54"/>
  <c r="H20" i="54"/>
  <c r="H19" i="54"/>
  <c r="H18" i="54"/>
  <c r="H17" i="54"/>
  <c r="I17" i="54" s="1"/>
  <c r="H16" i="54"/>
  <c r="I16" i="54" s="1"/>
  <c r="H15" i="54"/>
  <c r="I15" i="54" s="1"/>
  <c r="H14" i="54"/>
  <c r="I14" i="54" s="1"/>
  <c r="G25" i="53"/>
  <c r="F25" i="53"/>
  <c r="H24" i="53"/>
  <c r="H23" i="53"/>
  <c r="H22" i="53"/>
  <c r="H21" i="53"/>
  <c r="H20" i="53"/>
  <c r="H19" i="53"/>
  <c r="H18" i="53"/>
  <c r="H17" i="53"/>
  <c r="I17" i="53" s="1"/>
  <c r="H16" i="53"/>
  <c r="I16" i="53" s="1"/>
  <c r="H15" i="53"/>
  <c r="I15" i="53" s="1"/>
  <c r="H14" i="53"/>
  <c r="I14" i="53" s="1"/>
  <c r="G25" i="52"/>
  <c r="F25" i="52"/>
  <c r="H24" i="52"/>
  <c r="H23" i="52"/>
  <c r="H22" i="52"/>
  <c r="H21" i="52"/>
  <c r="H20" i="52"/>
  <c r="H19" i="52"/>
  <c r="H18" i="52"/>
  <c r="H17" i="52"/>
  <c r="H16" i="52"/>
  <c r="I16" i="52" s="1"/>
  <c r="H15" i="52"/>
  <c r="I15" i="52" s="1"/>
  <c r="H14" i="52"/>
  <c r="I14" i="52" s="1"/>
  <c r="I25" i="56" l="1"/>
  <c r="H25" i="58"/>
  <c r="H25" i="56"/>
  <c r="I17" i="52"/>
  <c r="I25" i="52" s="1"/>
  <c r="H25" i="54"/>
  <c r="I25" i="54"/>
  <c r="H25" i="59"/>
  <c r="I25" i="59"/>
  <c r="I25" i="58"/>
  <c r="H25" i="57"/>
  <c r="I25" i="57"/>
  <c r="H25" i="55"/>
  <c r="I25" i="55"/>
  <c r="H25" i="53"/>
  <c r="I25" i="53"/>
  <c r="H25" i="52"/>
  <c r="D42" i="59"/>
  <c r="D42" i="58"/>
  <c r="D42" i="57"/>
  <c r="D42" i="56"/>
  <c r="C9" i="56" s="1"/>
  <c r="D42" i="55"/>
  <c r="D42" i="54"/>
  <c r="D42" i="53"/>
  <c r="D42" i="52"/>
  <c r="H15" i="50"/>
  <c r="I15" i="50" s="1"/>
  <c r="H18" i="50"/>
  <c r="H19" i="50"/>
  <c r="H20" i="50"/>
  <c r="I20" i="50" s="1"/>
  <c r="H21" i="50"/>
  <c r="I21" i="50" s="1"/>
  <c r="H22" i="50"/>
  <c r="H23" i="50"/>
  <c r="I23" i="50" s="1"/>
  <c r="D42" i="50"/>
  <c r="G25" i="50"/>
  <c r="F25" i="50"/>
  <c r="H24" i="50"/>
  <c r="C9" i="52" l="1"/>
  <c r="I25" i="50"/>
  <c r="C9" i="50" s="1"/>
  <c r="C9" i="54"/>
  <c r="C9" i="53"/>
  <c r="C9" i="55"/>
  <c r="C9" i="57"/>
  <c r="C9" i="58"/>
  <c r="C9" i="59"/>
  <c r="H25" i="50"/>
  <c r="C10" i="59" l="1"/>
  <c r="C16" i="51" s="1"/>
  <c r="C10" i="58"/>
  <c r="C15" i="51" s="1"/>
  <c r="C10" i="57"/>
  <c r="C14" i="51" s="1"/>
  <c r="C10" i="56"/>
  <c r="C13" i="51" s="1"/>
  <c r="C10" i="55"/>
  <c r="C12" i="51" s="1"/>
  <c r="C10" i="54"/>
  <c r="C11" i="51" s="1"/>
  <c r="C10" i="53"/>
  <c r="C10" i="51" s="1"/>
  <c r="C10" i="52"/>
  <c r="C9" i="51" s="1"/>
  <c r="C10" i="50"/>
  <c r="C8" i="51" s="1"/>
</calcChain>
</file>

<file path=xl/sharedStrings.xml><?xml version="1.0" encoding="utf-8"?>
<sst xmlns="http://schemas.openxmlformats.org/spreadsheetml/2006/main" count="421" uniqueCount="69">
  <si>
    <t>First Steps System Point of Entry (SPOE) RFP</t>
  </si>
  <si>
    <t>Attachment D - Cost Proposal</t>
  </si>
  <si>
    <t>RFP 23-73695</t>
  </si>
  <si>
    <t>Submission Form and Required Attachments Due: December 12, 2022
Submission of Proposals on Flash Drive(s) Due: December 15, 2022</t>
  </si>
  <si>
    <t>State of Indiana</t>
  </si>
  <si>
    <t>State of Indiana, RFP 23-73695</t>
  </si>
  <si>
    <t xml:space="preserve">Attachment D - Cost Proposal </t>
  </si>
  <si>
    <t>Summary</t>
  </si>
  <si>
    <r>
      <t xml:space="preserve">Instructions: </t>
    </r>
    <r>
      <rPr>
        <sz val="10"/>
        <rFont val="Arial"/>
        <family val="2"/>
      </rPr>
      <t>Please do not fill out any information on this tab, all cells shaded blue will populate automatically.</t>
    </r>
    <r>
      <rPr>
        <b/>
        <sz val="10"/>
        <rFont val="Arial"/>
        <family val="2"/>
      </rPr>
      <t xml:space="preserve"> </t>
    </r>
    <r>
      <rPr>
        <sz val="10"/>
        <rFont val="Arial"/>
        <family val="2"/>
      </rPr>
      <t xml:space="preserve">Please fill out the other tabs for each cluster you intend to bid on. Please note that each cluster will be evaluated separately. Please also note that you do not need to bid on every cluster and do not need to fill out tabs for clusters you do not intend to bid on. </t>
    </r>
  </si>
  <si>
    <t>Table 1: Cost Summary Across Clusters</t>
  </si>
  <si>
    <t>Cluster A</t>
  </si>
  <si>
    <t>Cluster B</t>
  </si>
  <si>
    <t>Cluster C</t>
  </si>
  <si>
    <t>Cluster D</t>
  </si>
  <si>
    <t>Cluster F</t>
  </si>
  <si>
    <t>Cluster G</t>
  </si>
  <si>
    <t>Cluster H</t>
  </si>
  <si>
    <t>Cluster I</t>
  </si>
  <si>
    <t>Cluster J</t>
  </si>
  <si>
    <t>Proposed Costs</t>
  </si>
  <si>
    <t>Respondent Name:</t>
  </si>
  <si>
    <t>Please Complete Yellow Shaded Regions</t>
  </si>
  <si>
    <r>
      <rPr>
        <b/>
        <sz val="10"/>
        <color rgb="FF000000"/>
        <rFont val="Arial"/>
      </rPr>
      <t xml:space="preserve">Instructions: </t>
    </r>
    <r>
      <rPr>
        <sz val="10"/>
        <color rgb="FF000000"/>
        <rFont val="Arial"/>
      </rPr>
      <t>Please fill in only the cells shaded yellow, all cells shaded blue will populate automatically. In Table 2, please list each Position Title, Experience Level (including educational and/or work experience), and Proposed Hourly Rate for all personnel that will be working directly with this Contract. Please list out any employee benefits separately from the Proposed Hourly Rate. Please also provide the Number of Proposed Full-Time Equivalents (FTEs) broken out by Prime Contractor and Subcontractor, for each Position Title.
In Table 3, please propose any Additional Proposed Costs that you plan to bill to the State. Please add additional budget categories, descriptions, and costs, if necessary. In column C, please describe each of your proposed costs in as much detail as possible. Please note that the Respondent's proposed costs should include the costs for completing all aspects of the Contract. All proposed costs shall remain firm throughout the two year base contract period and any potential extension years.</t>
    </r>
  </si>
  <si>
    <t>Table 1: Total Proposed Cost</t>
  </si>
  <si>
    <t>Total Proposed Annual Cost</t>
  </si>
  <si>
    <t>Total Proposed Contract Term Cost</t>
  </si>
  <si>
    <t>Table 2: Proposed Personnel Costs</t>
  </si>
  <si>
    <t>Position Title</t>
  </si>
  <si>
    <t>Experience</t>
  </si>
  <si>
    <t>Proposed Hourly Rate (Not Including Benefits)</t>
  </si>
  <si>
    <t>Proposed Annual  Benefits Cost</t>
  </si>
  <si>
    <t>Number of Proposed FTEs - 
Prime Contractor</t>
  </si>
  <si>
    <t>Number of Proposed FTEs - 
Subcontractor*</t>
  </si>
  <si>
    <t>Total Number of Proposed FTEs</t>
  </si>
  <si>
    <t>Proposed Annual Cost</t>
  </si>
  <si>
    <t>Total</t>
  </si>
  <si>
    <t>*Note: Service Coordinators cannot be employees of a subcontractor. They must be employees of the prime Contractor.</t>
  </si>
  <si>
    <t>Table 3: Additional Proposed Costs</t>
  </si>
  <si>
    <t>Proposed Cost Name</t>
  </si>
  <si>
    <t>Description</t>
  </si>
  <si>
    <t>Rent - the amount needed to pay for office space to be used for this contract.</t>
  </si>
  <si>
    <t>Utilities - the amount needed to pay for utilities to be used for this contract.</t>
  </si>
  <si>
    <t>Postage - the amount needed to pay for postage to be used for this contract.</t>
  </si>
  <si>
    <t>Travel  - the amount needed to pay for travel associated with this contract.</t>
  </si>
  <si>
    <t>Equipment - the amount needed to pay for the equipment to be used for this contract.  Equipment is an article of non-expendable tangible personal property with a unit cost of $500 or more and a useful life of two years or more.  Title to the equipment is vested to the State.  Prior approval is considered received on items purchased at a cost of $1000 to $2,499 if it was noted in the original budget.  Items at a cost of $2,500 or more require separate prior approval and must be made in accordance with standard IDOA procurement procedures.</t>
  </si>
  <si>
    <t xml:space="preserve">Materials - the amount needed to pay for the materials and supplies cost for the contract.  PR materials not clearly related to the successful achievement of an outcome will not be considered appropriate expenditures.  </t>
  </si>
  <si>
    <t>Technology - the amount needed to pay for technology to be used for this contract.</t>
  </si>
  <si>
    <t xml:space="preserve">Administrative and Support Costs -  the amount needed to pay for costs associated with contract activities not practically charged on a direct basis and therefore budgeted in accordance with a cost rate or a cost allocation plan. A copy of the cost plan must be submitted with the original budget for this contract. (Administrative costs are limited to 5% of the total contract cost). </t>
  </si>
  <si>
    <t>Other Respondent-Proposed Cost</t>
  </si>
  <si>
    <t>Addendum 2</t>
  </si>
  <si>
    <t>1st Kids Inc</t>
  </si>
  <si>
    <t>Directors and Supervisors</t>
  </si>
  <si>
    <t>Service Coordinators</t>
  </si>
  <si>
    <t>Clerical</t>
  </si>
  <si>
    <t>Contract Accountant</t>
  </si>
  <si>
    <t>Direct Costs - Insurance, Audits, HR Consulting, Interpreting, Employment ads, cleaning and shredding</t>
  </si>
  <si>
    <t>Bachelor degree- various levels of experience</t>
  </si>
  <si>
    <t>3+ yyrs.of First Steps Experience - Background in social services</t>
  </si>
  <si>
    <t>CPA</t>
  </si>
  <si>
    <t>Varied</t>
  </si>
  <si>
    <t>the amount needed to pay for office space to be used for this contract</t>
  </si>
  <si>
    <t xml:space="preserve"> the amount needed to pay for utilities to be used for this contract.</t>
  </si>
  <si>
    <t>the amount needed to pay for postage to be used for this contract.</t>
  </si>
  <si>
    <t>the amount needed to pay for travel associated with this contract.</t>
  </si>
  <si>
    <t xml:space="preserve"> the amount needed to pay for the equipment to be used for this contract. Computer replacement</t>
  </si>
  <si>
    <t>the amount needed to pay for the materials and supplies cost for the contract</t>
  </si>
  <si>
    <t>the amount needed to pay for technology to be used for this contract. Managed Services</t>
  </si>
  <si>
    <t>Insurance, Audits, HR Consulting, Interpreting, Employment ads, cleaning and shredding</t>
  </si>
  <si>
    <t>1st Kids, Inc.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</si>
</sst>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quot;$&quot;* #,##0.00_);_(&quot;$&quot;* \(#,##0.00\);_(&quot;$&quot;* &quot;-&quot;??_);_(@_)"/>
    <numFmt numFmtId="164" formatCode="_(&quot;$&quot;* #,##0_);_(&quot;$&quot;* \(#,##0\);_(&quot;$&quot;* &quot;-&quot;??_);_(@_)"/>
    <numFmt numFmtId="165" formatCode="[$-409]mmmm\ d\,\ yyyy;@"/>
    <numFmt numFmtId="166" formatCode="#,##0\ ;\(#,##0\);\-\ \ \ \ \ "/>
    <numFmt numFmtId="167" formatCode="#,##0\ ;\(#,##0\);\–\ \ \ \ \ "/>
    <numFmt numFmtId="168" formatCode="0.0000_);\-0.0000\);;@"/>
    <numFmt numFmtId="169" formatCode="#,##0_);\-#,##0\);;@"/>
    <numFmt numFmtId="170" formatCode="#,##0\ \ \ ;[Red]\(#,##0\)\ \ ;\—\ \ \ \ "/>
  </numFmts>
  <fonts count="35" x14ac:knownFonts="1">
    <font>
      <sz val="10"/>
      <name val="Arial"/>
    </font>
    <font>
      <sz val="10"/>
      <name val="Arial"/>
      <family val="2"/>
    </font>
    <font>
      <b/>
      <sz val="10"/>
      <name val="Arial"/>
      <family val="2"/>
    </font>
    <font>
      <sz val="10"/>
      <name val="Arial"/>
      <family val="2"/>
    </font>
    <font>
      <sz val="8"/>
      <name val="Arial"/>
      <family val="2"/>
    </font>
    <font>
      <sz val="10"/>
      <name val="Arial"/>
      <family val="2"/>
    </font>
    <font>
      <b/>
      <sz val="22"/>
      <name val="Arial"/>
      <family val="2"/>
    </font>
    <font>
      <sz val="16"/>
      <name val="Arial"/>
      <family val="2"/>
    </font>
    <font>
      <u/>
      <sz val="10"/>
      <color indexed="12"/>
      <name val="Arial"/>
      <family val="2"/>
    </font>
    <font>
      <sz val="10"/>
      <color indexed="8"/>
      <name val="Arial"/>
      <family val="2"/>
    </font>
    <font>
      <sz val="11"/>
      <name val="Times New Roman"/>
      <family val="1"/>
    </font>
    <font>
      <sz val="11"/>
      <name val="Tms Rmn"/>
    </font>
    <font>
      <sz val="8"/>
      <name val="Helv"/>
    </font>
    <font>
      <b/>
      <sz val="8"/>
      <name val="Arial"/>
      <family val="2"/>
    </font>
    <font>
      <b/>
      <i/>
      <sz val="16"/>
      <name val="Helv"/>
    </font>
    <font>
      <sz val="12"/>
      <name val="Helv"/>
    </font>
    <font>
      <b/>
      <sz val="10"/>
      <name val="Times New Roman"/>
      <family val="1"/>
    </font>
    <font>
      <sz val="10"/>
      <name val="Times New Roman"/>
      <family val="1"/>
    </font>
    <font>
      <sz val="10"/>
      <name val="MS Sans Serif"/>
      <family val="2"/>
    </font>
    <font>
      <b/>
      <sz val="10"/>
      <name val="MS Sans Serif"/>
      <family val="2"/>
    </font>
    <font>
      <b/>
      <sz val="10"/>
      <color indexed="8"/>
      <name val="Book Antiqua"/>
      <family val="1"/>
    </font>
    <font>
      <b/>
      <sz val="10"/>
      <color indexed="8"/>
      <name val="Arial"/>
      <family val="2"/>
    </font>
    <font>
      <b/>
      <i/>
      <sz val="10"/>
      <color indexed="8"/>
      <name val="Arial"/>
      <family val="2"/>
    </font>
    <font>
      <sz val="10"/>
      <color theme="1"/>
      <name val="Arial"/>
      <family val="2"/>
    </font>
    <font>
      <b/>
      <sz val="10"/>
      <color theme="1"/>
      <name val="Arial"/>
      <family val="2"/>
    </font>
    <font>
      <b/>
      <sz val="11"/>
      <name val="Arial"/>
      <family val="2"/>
    </font>
    <font>
      <b/>
      <sz val="22"/>
      <color rgb="FFFF0000"/>
      <name val="Arial"/>
      <family val="2"/>
    </font>
    <font>
      <sz val="10"/>
      <name val="Arial"/>
    </font>
    <font>
      <sz val="11"/>
      <name val="Arial"/>
      <family val="2"/>
    </font>
    <font>
      <i/>
      <sz val="11"/>
      <name val="Arial"/>
      <family val="2"/>
    </font>
    <font>
      <i/>
      <sz val="10"/>
      <name val="Arial"/>
      <family val="2"/>
    </font>
    <font>
      <b/>
      <sz val="10"/>
      <color rgb="FF000000"/>
      <name val="Arial"/>
    </font>
    <font>
      <sz val="10"/>
      <color rgb="FF000000"/>
      <name val="Arial"/>
    </font>
    <font>
      <b/>
      <sz val="16"/>
      <color rgb="FF000000"/>
      <name val="Arial"/>
      <family val="2"/>
    </font>
    <font>
      <b/>
      <sz val="20"/>
      <name val="Arial"/>
      <family val="2"/>
    </font>
  </fonts>
  <fills count="19">
    <fill>
      <patternFill patternType="none"/>
    </fill>
    <fill>
      <patternFill patternType="gray125"/>
    </fill>
    <fill>
      <patternFill patternType="solid">
        <fgColor indexed="27"/>
      </patternFill>
    </fill>
    <fill>
      <patternFill patternType="solid">
        <fgColor indexed="22"/>
      </patternFill>
    </fill>
    <fill>
      <patternFill patternType="solid">
        <fgColor indexed="45"/>
      </patternFill>
    </fill>
    <fill>
      <patternFill patternType="lightGray"/>
    </fill>
    <fill>
      <patternFill patternType="solid">
        <fgColor indexed="22"/>
        <bgColor indexed="64"/>
      </patternFill>
    </fill>
    <fill>
      <patternFill patternType="solid">
        <fgColor indexed="9"/>
        <bgColor indexed="64"/>
      </patternFill>
    </fill>
    <fill>
      <patternFill patternType="solid">
        <fgColor indexed="26"/>
        <bgColor indexed="64"/>
      </patternFill>
    </fill>
    <fill>
      <patternFill patternType="solid">
        <fgColor indexed="42"/>
        <bgColor indexed="64"/>
      </patternFill>
    </fill>
    <fill>
      <patternFill patternType="solid">
        <fgColor indexed="41"/>
        <bgColor indexed="64"/>
      </patternFill>
    </fill>
    <fill>
      <patternFill patternType="solid">
        <fgColor indexed="44"/>
        <bgColor indexed="64"/>
      </patternFill>
    </fill>
    <fill>
      <patternFill patternType="mediumGray">
        <fgColor indexed="22"/>
      </patternFill>
    </fill>
    <fill>
      <patternFill patternType="solid">
        <fgColor indexed="52"/>
      </patternFill>
    </fill>
    <fill>
      <patternFill patternType="solid">
        <fgColor indexed="23"/>
      </patternFill>
    </fill>
    <fill>
      <patternFill patternType="solid">
        <fgColor rgb="FFFFFF99"/>
        <bgColor indexed="64"/>
      </patternFill>
    </fill>
    <fill>
      <patternFill patternType="solid">
        <fgColor rgb="FFCCFFFF"/>
        <bgColor indexed="64"/>
      </patternFill>
    </fill>
    <fill>
      <patternFill patternType="solid">
        <fgColor theme="0"/>
        <bgColor indexed="64"/>
      </patternFill>
    </fill>
    <fill>
      <patternFill patternType="solid">
        <fgColor theme="0" tint="-0.249977111117893"/>
        <bgColor indexed="64"/>
      </patternFill>
    </fill>
  </fills>
  <borders count="18">
    <border>
      <left/>
      <right/>
      <top/>
      <bottom/>
      <diagonal/>
    </border>
    <border>
      <left/>
      <right/>
      <top/>
      <bottom style="medium">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45"/>
      </bottom>
      <diagonal/>
    </border>
    <border>
      <left style="thin">
        <color indexed="64"/>
      </left>
      <right style="thin">
        <color indexed="64"/>
      </right>
      <top/>
      <bottom/>
      <diagonal/>
    </border>
    <border>
      <left/>
      <right/>
      <top/>
      <bottom style="thin">
        <color indexed="45"/>
      </bottom>
      <diagonal/>
    </border>
    <border>
      <left/>
      <right/>
      <top style="medium">
        <color indexed="45"/>
      </top>
      <bottom/>
      <diagonal/>
    </border>
    <border>
      <left/>
      <right/>
      <top/>
      <bottom style="double">
        <color indexed="45"/>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s>
  <cellStyleXfs count="60">
    <xf numFmtId="0" fontId="0" fillId="0" borderId="0"/>
    <xf numFmtId="166" fontId="10" fillId="0" borderId="1" applyNumberFormat="0" applyFill="0" applyAlignment="0" applyProtection="0">
      <alignment horizontal="center"/>
    </xf>
    <xf numFmtId="167" fontId="10" fillId="0" borderId="2" applyFill="0" applyAlignment="0" applyProtection="0">
      <alignment horizontal="center"/>
    </xf>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39" fontId="3" fillId="0" borderId="0" applyFont="0" applyFill="0" applyBorder="0" applyAlignment="0" applyProtection="0"/>
    <xf numFmtId="44" fontId="5" fillId="0" borderId="0" applyFont="0" applyFill="0" applyBorder="0" applyAlignment="0" applyProtection="0"/>
    <xf numFmtId="44" fontId="3" fillId="0" borderId="0" applyFont="0" applyFill="0" applyBorder="0" applyAlignment="0" applyProtection="0"/>
    <xf numFmtId="14" fontId="12" fillId="5" borderId="0" applyFill="0" applyBorder="0" applyProtection="0">
      <alignment horizontal="right"/>
    </xf>
    <xf numFmtId="168" fontId="13" fillId="6" borderId="0" applyFont="0" applyFill="0" applyBorder="0" applyAlignment="0" applyProtection="0">
      <alignment vertical="center"/>
    </xf>
    <xf numFmtId="169" fontId="13" fillId="6" borderId="0" applyFont="0" applyFill="0" applyBorder="0" applyAlignment="0" applyProtection="0">
      <alignment vertical="center"/>
    </xf>
    <xf numFmtId="39" fontId="13" fillId="7" borderId="0" applyFont="0" applyFill="0" applyBorder="0" applyAlignment="0" applyProtection="0">
      <alignment vertical="center"/>
    </xf>
    <xf numFmtId="38" fontId="4" fillId="6" borderId="0" applyNumberFormat="0" applyBorder="0" applyAlignment="0" applyProtection="0"/>
    <xf numFmtId="0" fontId="8" fillId="0" borderId="0" applyNumberFormat="0" applyFill="0" applyBorder="0" applyAlignment="0" applyProtection="0">
      <alignment vertical="top"/>
      <protection locked="0"/>
    </xf>
    <xf numFmtId="10" fontId="4" fillId="8" borderId="3" applyNumberFormat="0" applyBorder="0" applyAlignment="0" applyProtection="0"/>
    <xf numFmtId="0" fontId="10" fillId="0" borderId="0" applyNumberFormat="0" applyFill="0" applyAlignment="0" applyProtection="0"/>
    <xf numFmtId="0" fontId="14" fillId="0" borderId="0"/>
    <xf numFmtId="0" fontId="15" fillId="0" borderId="0"/>
    <xf numFmtId="0" fontId="15" fillId="0" borderId="0"/>
    <xf numFmtId="0" fontId="15" fillId="0" borderId="0"/>
    <xf numFmtId="0" fontId="15" fillId="0" borderId="0"/>
    <xf numFmtId="0" fontId="3" fillId="0" borderId="0"/>
    <xf numFmtId="0" fontId="4" fillId="0" borderId="0"/>
    <xf numFmtId="170" fontId="10" fillId="0" borderId="0" applyFill="0" applyBorder="0" applyAlignment="0" applyProtection="0"/>
    <xf numFmtId="0" fontId="16" fillId="0" borderId="4" applyNumberFormat="0" applyAlignment="0" applyProtection="0"/>
    <xf numFmtId="0" fontId="17" fillId="9" borderId="0" applyNumberFormat="0" applyFont="0" applyBorder="0" applyAlignment="0" applyProtection="0"/>
    <xf numFmtId="0" fontId="4" fillId="10" borderId="5" applyNumberFormat="0" applyFont="0" applyBorder="0" applyAlignment="0" applyProtection="0">
      <alignment horizontal="center"/>
    </xf>
    <xf numFmtId="0" fontId="4" fillId="11" borderId="5" applyNumberFormat="0" applyFont="0" applyBorder="0" applyAlignment="0" applyProtection="0">
      <alignment horizontal="center"/>
    </xf>
    <xf numFmtId="0" fontId="17" fillId="0" borderId="6" applyNumberFormat="0" applyAlignment="0" applyProtection="0"/>
    <xf numFmtId="0" fontId="17" fillId="0" borderId="7" applyNumberFormat="0" applyAlignment="0" applyProtection="0"/>
    <xf numFmtId="0" fontId="16" fillId="0" borderId="8" applyNumberFormat="0" applyAlignment="0" applyProtection="0"/>
    <xf numFmtId="10" fontId="3" fillId="0" borderId="0" applyFont="0" applyFill="0" applyBorder="0" applyAlignment="0" applyProtection="0"/>
    <xf numFmtId="9" fontId="5" fillId="0" borderId="0" applyFont="0" applyFill="0" applyBorder="0" applyAlignment="0" applyProtection="0"/>
    <xf numFmtId="9" fontId="3" fillId="0" borderId="0" applyFont="0" applyFill="0" applyBorder="0" applyAlignment="0" applyProtection="0"/>
    <xf numFmtId="0" fontId="18" fillId="0" borderId="0" applyNumberFormat="0" applyFont="0" applyFill="0" applyBorder="0" applyAlignment="0" applyProtection="0">
      <alignment horizontal="left"/>
    </xf>
    <xf numFmtId="15" fontId="18" fillId="0" borderId="0" applyFont="0" applyFill="0" applyBorder="0" applyAlignment="0" applyProtection="0"/>
    <xf numFmtId="4" fontId="18" fillId="0" borderId="0" applyFont="0" applyFill="0" applyBorder="0" applyAlignment="0" applyProtection="0"/>
    <xf numFmtId="0" fontId="19" fillId="0" borderId="1">
      <alignment horizontal="center"/>
    </xf>
    <xf numFmtId="3" fontId="18" fillId="0" borderId="0" applyFont="0" applyFill="0" applyBorder="0" applyAlignment="0" applyProtection="0"/>
    <xf numFmtId="0" fontId="18" fillId="12" borderId="0" applyNumberFormat="0" applyFont="0" applyBorder="0" applyAlignment="0" applyProtection="0"/>
    <xf numFmtId="0" fontId="10" fillId="0" borderId="2" applyNumberFormat="0" applyFill="0" applyAlignment="0" applyProtection="0"/>
    <xf numFmtId="0" fontId="9" fillId="0" borderId="0" applyNumberFormat="0" applyBorder="0" applyAlignment="0"/>
    <xf numFmtId="0" fontId="20" fillId="13" borderId="0" applyNumberFormat="0" applyBorder="0" applyAlignment="0"/>
    <xf numFmtId="0" fontId="20" fillId="4" borderId="0" applyNumberFormat="0" applyBorder="0" applyAlignment="0"/>
    <xf numFmtId="0" fontId="20" fillId="13" borderId="0" applyNumberFormat="0" applyBorder="0" applyAlignment="0"/>
    <xf numFmtId="0" fontId="21" fillId="0" borderId="0" applyNumberFormat="0" applyBorder="0" applyAlignment="0"/>
    <xf numFmtId="0" fontId="22" fillId="3" borderId="0" applyNumberFormat="0" applyBorder="0" applyAlignment="0"/>
    <xf numFmtId="0" fontId="22" fillId="3" borderId="0" applyNumberFormat="0" applyBorder="0" applyAlignment="0"/>
    <xf numFmtId="0" fontId="9" fillId="0" borderId="0" applyNumberFormat="0" applyBorder="0" applyAlignment="0"/>
    <xf numFmtId="0" fontId="20" fillId="2" borderId="0" applyNumberFormat="0" applyBorder="0" applyAlignment="0"/>
    <xf numFmtId="0" fontId="20" fillId="14" borderId="0" applyNumberFormat="0" applyBorder="0" applyAlignment="0"/>
    <xf numFmtId="0" fontId="20" fillId="4" borderId="0" applyNumberFormat="0" applyBorder="0" applyAlignment="0"/>
    <xf numFmtId="0" fontId="20" fillId="13" borderId="0" applyNumberFormat="0" applyBorder="0" applyAlignment="0"/>
    <xf numFmtId="44" fontId="27" fillId="0" borderId="0" applyFont="0" applyFill="0" applyBorder="0" applyAlignment="0" applyProtection="0"/>
  </cellStyleXfs>
  <cellXfs count="62">
    <xf numFmtId="0" fontId="0" fillId="0" borderId="0" xfId="0"/>
    <xf numFmtId="0" fontId="25" fillId="0" borderId="0" xfId="0" applyFont="1"/>
    <xf numFmtId="0" fontId="23" fillId="7" borderId="0" xfId="0" applyFont="1" applyFill="1"/>
    <xf numFmtId="0" fontId="24" fillId="7" borderId="0" xfId="0" applyFont="1" applyFill="1" applyAlignment="1">
      <alignment horizontal="right" vertical="center"/>
    </xf>
    <xf numFmtId="0" fontId="24" fillId="6" borderId="3" xfId="28" applyFont="1" applyFill="1" applyBorder="1" applyAlignment="1">
      <alignment horizontal="center" vertical="center"/>
    </xf>
    <xf numFmtId="0" fontId="2" fillId="0" borderId="0" xfId="0" applyFont="1"/>
    <xf numFmtId="0" fontId="24" fillId="6" borderId="3" xfId="28" applyFont="1" applyFill="1" applyBorder="1" applyAlignment="1">
      <alignment horizontal="center" vertical="center" wrapText="1"/>
    </xf>
    <xf numFmtId="164" fontId="0" fillId="7" borderId="0" xfId="0" applyNumberFormat="1" applyFill="1"/>
    <xf numFmtId="0" fontId="0" fillId="7" borderId="0" xfId="0" applyFill="1"/>
    <xf numFmtId="0" fontId="1" fillId="7" borderId="0" xfId="27" applyFont="1" applyFill="1" applyAlignment="1">
      <alignment vertical="top" wrapText="1"/>
    </xf>
    <xf numFmtId="0" fontId="1" fillId="15" borderId="3" xfId="0" applyFont="1" applyFill="1" applyBorder="1" applyAlignment="1">
      <alignment vertical="center"/>
    </xf>
    <xf numFmtId="0" fontId="2" fillId="6" borderId="3" xfId="28" applyFont="1" applyFill="1" applyBorder="1" applyAlignment="1">
      <alignment horizontal="center" vertical="center" wrapText="1"/>
    </xf>
    <xf numFmtId="0" fontId="1" fillId="16" borderId="3" xfId="0" applyFont="1" applyFill="1" applyBorder="1" applyAlignment="1">
      <alignment vertical="center"/>
    </xf>
    <xf numFmtId="0" fontId="24" fillId="6" borderId="3" xfId="28" applyFont="1" applyFill="1" applyBorder="1" applyAlignment="1">
      <alignment horizontal="left" vertical="top"/>
    </xf>
    <xf numFmtId="0" fontId="1" fillId="16" borderId="13" xfId="0" applyFont="1" applyFill="1" applyBorder="1" applyAlignment="1">
      <alignment vertical="center"/>
    </xf>
    <xf numFmtId="0" fontId="2" fillId="18" borderId="3" xfId="0" applyFont="1" applyFill="1" applyBorder="1"/>
    <xf numFmtId="0" fontId="1" fillId="0" borderId="0" xfId="0" applyFont="1"/>
    <xf numFmtId="0" fontId="1" fillId="15" borderId="13" xfId="0" applyFont="1" applyFill="1" applyBorder="1" applyAlignment="1">
      <alignment vertical="center"/>
    </xf>
    <xf numFmtId="0" fontId="1" fillId="16" borderId="12" xfId="0" applyFont="1" applyFill="1" applyBorder="1"/>
    <xf numFmtId="0" fontId="28" fillId="17" borderId="3" xfId="0" applyFont="1" applyFill="1" applyBorder="1" applyAlignment="1">
      <alignment horizontal="left" vertical="top" wrapText="1"/>
    </xf>
    <xf numFmtId="0" fontId="28" fillId="15" borderId="3" xfId="0" applyFont="1" applyFill="1" applyBorder="1" applyAlignment="1">
      <alignment horizontal="left" vertical="top" wrapText="1"/>
    </xf>
    <xf numFmtId="0" fontId="28" fillId="17" borderId="14" xfId="0" applyFont="1" applyFill="1" applyBorder="1" applyAlignment="1">
      <alignment horizontal="left" vertical="top" wrapText="1"/>
    </xf>
    <xf numFmtId="0" fontId="28" fillId="15" borderId="14" xfId="0" applyFont="1" applyFill="1" applyBorder="1" applyAlignment="1">
      <alignment horizontal="left" vertical="top" wrapText="1"/>
    </xf>
    <xf numFmtId="0" fontId="28" fillId="15" borderId="13" xfId="0" applyFont="1" applyFill="1" applyBorder="1" applyAlignment="1">
      <alignment horizontal="left" vertical="top" wrapText="1"/>
    </xf>
    <xf numFmtId="0" fontId="29" fillId="15" borderId="3" xfId="0" applyFont="1" applyFill="1" applyBorder="1" applyAlignment="1">
      <alignment horizontal="left" vertical="top" wrapText="1"/>
    </xf>
    <xf numFmtId="0" fontId="29" fillId="15" borderId="13" xfId="0" applyFont="1" applyFill="1" applyBorder="1" applyAlignment="1">
      <alignment horizontal="left" vertical="top" wrapText="1"/>
    </xf>
    <xf numFmtId="44" fontId="1" fillId="16" borderId="12" xfId="59" applyFont="1" applyFill="1" applyBorder="1" applyAlignment="1" applyProtection="1">
      <alignment horizontal="left" vertical="center"/>
      <protection locked="0"/>
    </xf>
    <xf numFmtId="44" fontId="1" fillId="16" borderId="3" xfId="59" applyFont="1" applyFill="1" applyBorder="1"/>
    <xf numFmtId="44" fontId="1" fillId="16" borderId="13" xfId="59" applyFont="1" applyFill="1" applyBorder="1"/>
    <xf numFmtId="44" fontId="1" fillId="16" borderId="12" xfId="59" applyFont="1" applyFill="1" applyBorder="1"/>
    <xf numFmtId="44" fontId="1" fillId="15" borderId="3" xfId="59" applyFont="1" applyFill="1" applyBorder="1" applyAlignment="1">
      <alignment vertical="center"/>
    </xf>
    <xf numFmtId="44" fontId="1" fillId="15" borderId="13" xfId="59" applyFont="1" applyFill="1" applyBorder="1" applyAlignment="1">
      <alignment vertical="center"/>
    </xf>
    <xf numFmtId="44" fontId="1" fillId="15" borderId="3" xfId="59" applyFont="1" applyFill="1" applyBorder="1" applyAlignment="1" applyProtection="1">
      <alignment horizontal="left" vertical="center"/>
      <protection locked="0"/>
    </xf>
    <xf numFmtId="44" fontId="1" fillId="15" borderId="14" xfId="59" applyFont="1" applyFill="1" applyBorder="1" applyAlignment="1" applyProtection="1">
      <alignment horizontal="left" vertical="center"/>
      <protection locked="0"/>
    </xf>
    <xf numFmtId="44" fontId="1" fillId="15" borderId="13" xfId="59" applyFont="1" applyFill="1" applyBorder="1" applyAlignment="1" applyProtection="1">
      <alignment horizontal="left" vertical="center"/>
      <protection locked="0"/>
    </xf>
    <xf numFmtId="44" fontId="0" fillId="16" borderId="3" xfId="0" applyNumberFormat="1" applyFill="1" applyBorder="1"/>
    <xf numFmtId="0" fontId="2" fillId="17" borderId="0" xfId="0" applyFont="1" applyFill="1" applyAlignment="1">
      <alignment horizontal="right" vertical="center"/>
    </xf>
    <xf numFmtId="0" fontId="30" fillId="17" borderId="0" xfId="0" applyFont="1" applyFill="1" applyAlignment="1">
      <alignment horizontal="left" vertical="center"/>
    </xf>
    <xf numFmtId="0" fontId="1" fillId="17" borderId="0" xfId="0" applyFont="1" applyFill="1"/>
    <xf numFmtId="44" fontId="1" fillId="17" borderId="0" xfId="59" applyFont="1" applyFill="1" applyBorder="1"/>
    <xf numFmtId="164" fontId="6" fillId="7" borderId="0" xfId="0" applyNumberFormat="1" applyFont="1" applyFill="1" applyAlignment="1">
      <alignment horizontal="center"/>
    </xf>
    <xf numFmtId="164" fontId="26" fillId="7" borderId="0" xfId="0" applyNumberFormat="1" applyFont="1" applyFill="1" applyAlignment="1">
      <alignment horizontal="center" vertical="center"/>
    </xf>
    <xf numFmtId="165" fontId="1" fillId="0" borderId="0" xfId="0" applyNumberFormat="1" applyFont="1" applyAlignment="1">
      <alignment horizontal="center"/>
    </xf>
    <xf numFmtId="164" fontId="6" fillId="7" borderId="0" xfId="0" applyNumberFormat="1" applyFont="1" applyFill="1" applyAlignment="1">
      <alignment horizontal="center" wrapText="1"/>
    </xf>
    <xf numFmtId="164" fontId="6" fillId="7" borderId="0" xfId="0" applyNumberFormat="1" applyFont="1" applyFill="1" applyAlignment="1">
      <alignment horizontal="center"/>
    </xf>
    <xf numFmtId="164" fontId="34" fillId="7" borderId="0" xfId="0" applyNumberFormat="1" applyFont="1" applyFill="1" applyAlignment="1">
      <alignment horizontal="center"/>
    </xf>
    <xf numFmtId="164" fontId="33" fillId="0" borderId="0" xfId="0" applyNumberFormat="1" applyFont="1" applyAlignment="1">
      <alignment horizontal="center" vertical="center" wrapText="1"/>
    </xf>
    <xf numFmtId="164" fontId="33" fillId="0" borderId="0" xfId="0" applyNumberFormat="1" applyFont="1" applyAlignment="1">
      <alignment horizontal="center" vertical="center"/>
    </xf>
    <xf numFmtId="164" fontId="7" fillId="7" borderId="0" xfId="0" applyNumberFormat="1" applyFont="1" applyFill="1" applyAlignment="1">
      <alignment horizontal="center"/>
    </xf>
    <xf numFmtId="0" fontId="2" fillId="7" borderId="3" xfId="27" applyFont="1" applyFill="1" applyBorder="1" applyAlignment="1">
      <alignment horizontal="left" vertical="top" wrapText="1"/>
    </xf>
    <xf numFmtId="0" fontId="24" fillId="15" borderId="9" xfId="0" applyFont="1" applyFill="1" applyBorder="1" applyAlignment="1">
      <alignment horizontal="left" vertical="center" wrapText="1"/>
    </xf>
    <xf numFmtId="0" fontId="24" fillId="15" borderId="10" xfId="0" applyFont="1" applyFill="1" applyBorder="1" applyAlignment="1">
      <alignment horizontal="left" vertical="center" wrapText="1"/>
    </xf>
    <xf numFmtId="0" fontId="24" fillId="15" borderId="11" xfId="0" applyFont="1" applyFill="1" applyBorder="1" applyAlignment="1">
      <alignment horizontal="left" vertical="center" wrapText="1"/>
    </xf>
    <xf numFmtId="0" fontId="24" fillId="6" borderId="9" xfId="0" applyFont="1" applyFill="1" applyBorder="1" applyAlignment="1">
      <alignment horizontal="center" vertical="center"/>
    </xf>
    <xf numFmtId="0" fontId="24" fillId="6" borderId="10" xfId="0" applyFont="1" applyFill="1" applyBorder="1" applyAlignment="1">
      <alignment horizontal="center" vertical="center"/>
    </xf>
    <xf numFmtId="0" fontId="24" fillId="6" borderId="11" xfId="0" applyFont="1" applyFill="1" applyBorder="1" applyAlignment="1">
      <alignment horizontal="center" vertical="center"/>
    </xf>
    <xf numFmtId="0" fontId="31" fillId="7" borderId="3" xfId="27" applyFont="1" applyFill="1" applyBorder="1" applyAlignment="1">
      <alignment horizontal="left" vertical="top" wrapText="1"/>
    </xf>
    <xf numFmtId="0" fontId="25" fillId="17" borderId="15" xfId="0" applyFont="1" applyFill="1" applyBorder="1" applyAlignment="1">
      <alignment horizontal="right" vertical="top" wrapText="1"/>
    </xf>
    <xf numFmtId="0" fontId="25" fillId="17" borderId="17" xfId="0" applyFont="1" applyFill="1" applyBorder="1" applyAlignment="1">
      <alignment horizontal="right" vertical="top" wrapText="1"/>
    </xf>
    <xf numFmtId="0" fontId="2" fillId="17" borderId="15" xfId="0" applyFont="1" applyFill="1" applyBorder="1" applyAlignment="1">
      <alignment horizontal="right" vertical="center"/>
    </xf>
    <xf numFmtId="0" fontId="2" fillId="17" borderId="16" xfId="0" applyFont="1" applyFill="1" applyBorder="1" applyAlignment="1">
      <alignment horizontal="right" vertical="center"/>
    </xf>
    <xf numFmtId="0" fontId="2" fillId="17" borderId="17" xfId="0" applyFont="1" applyFill="1" applyBorder="1" applyAlignment="1">
      <alignment horizontal="right" vertical="center"/>
    </xf>
  </cellXfs>
  <cellStyles count="60">
    <cellStyle name="Bottom bold border" xfId="1" xr:uid="{00000000-0005-0000-0000-000000000000}"/>
    <cellStyle name="Bottom single border" xfId="2" xr:uid="{00000000-0005-0000-0000-000001000000}"/>
    <cellStyle name="Comma  - Style1" xfId="3" xr:uid="{00000000-0005-0000-0000-000002000000}"/>
    <cellStyle name="Comma  - Style2" xfId="4" xr:uid="{00000000-0005-0000-0000-000003000000}"/>
    <cellStyle name="Comma  - Style3" xfId="5" xr:uid="{00000000-0005-0000-0000-000004000000}"/>
    <cellStyle name="Comma  - Style4" xfId="6" xr:uid="{00000000-0005-0000-0000-000005000000}"/>
    <cellStyle name="Comma  - Style5" xfId="7" xr:uid="{00000000-0005-0000-0000-000006000000}"/>
    <cellStyle name="Comma  - Style6" xfId="8" xr:uid="{00000000-0005-0000-0000-000007000000}"/>
    <cellStyle name="Comma  - Style7" xfId="9" xr:uid="{00000000-0005-0000-0000-000008000000}"/>
    <cellStyle name="Comma  - Style8" xfId="10" xr:uid="{00000000-0005-0000-0000-000009000000}"/>
    <cellStyle name="Comma [2]" xfId="11" xr:uid="{00000000-0005-0000-0000-00000A000000}"/>
    <cellStyle name="Currency" xfId="59" builtinId="4"/>
    <cellStyle name="Currency 2" xfId="12" xr:uid="{00000000-0005-0000-0000-00000C000000}"/>
    <cellStyle name="Currency 3" xfId="13" xr:uid="{00000000-0005-0000-0000-00000D000000}"/>
    <cellStyle name="Date" xfId="14" xr:uid="{00000000-0005-0000-0000-00000E000000}"/>
    <cellStyle name="DecimalsFour" xfId="15" xr:uid="{00000000-0005-0000-0000-00000F000000}"/>
    <cellStyle name="DecimalsNone" xfId="16" xr:uid="{00000000-0005-0000-0000-000010000000}"/>
    <cellStyle name="DecimalsTwo" xfId="17" xr:uid="{00000000-0005-0000-0000-000011000000}"/>
    <cellStyle name="Grey" xfId="18" xr:uid="{00000000-0005-0000-0000-000012000000}"/>
    <cellStyle name="Hyperlink 2" xfId="19" xr:uid="{00000000-0005-0000-0000-000013000000}"/>
    <cellStyle name="Input [yellow]" xfId="20" xr:uid="{00000000-0005-0000-0000-000014000000}"/>
    <cellStyle name="No Border" xfId="21" xr:uid="{00000000-0005-0000-0000-000015000000}"/>
    <cellStyle name="Normal" xfId="0" builtinId="0"/>
    <cellStyle name="Normal - Style1" xfId="22" xr:uid="{00000000-0005-0000-0000-000017000000}"/>
    <cellStyle name="Normal - Style2" xfId="23" xr:uid="{00000000-0005-0000-0000-000018000000}"/>
    <cellStyle name="Normal - Style3" xfId="24" xr:uid="{00000000-0005-0000-0000-000019000000}"/>
    <cellStyle name="Normal - Style4" xfId="25" xr:uid="{00000000-0005-0000-0000-00001A000000}"/>
    <cellStyle name="Normal - Style5" xfId="26" xr:uid="{00000000-0005-0000-0000-00001B000000}"/>
    <cellStyle name="Normal 2" xfId="27" xr:uid="{00000000-0005-0000-0000-00001C000000}"/>
    <cellStyle name="Normal_Appendix A--Temps RFP Appendix" xfId="28" xr:uid="{00000000-0005-0000-0000-00001D000000}"/>
    <cellStyle name="Number" xfId="29" xr:uid="{00000000-0005-0000-0000-00001E000000}"/>
    <cellStyle name="PB Table Heading" xfId="30" xr:uid="{00000000-0005-0000-0000-00001F000000}"/>
    <cellStyle name="PB Table Highlight1" xfId="31" xr:uid="{00000000-0005-0000-0000-000020000000}"/>
    <cellStyle name="PB Table Highlight2" xfId="32" xr:uid="{00000000-0005-0000-0000-000021000000}"/>
    <cellStyle name="PB Table Highlight3" xfId="33" xr:uid="{00000000-0005-0000-0000-000022000000}"/>
    <cellStyle name="PB Table Standard Row" xfId="34" xr:uid="{00000000-0005-0000-0000-000023000000}"/>
    <cellStyle name="PB Table Subtotal Row" xfId="35" xr:uid="{00000000-0005-0000-0000-000024000000}"/>
    <cellStyle name="PB Table Total Row" xfId="36" xr:uid="{00000000-0005-0000-0000-000025000000}"/>
    <cellStyle name="Percent [2]" xfId="37" xr:uid="{00000000-0005-0000-0000-000026000000}"/>
    <cellStyle name="Percent 2" xfId="38" xr:uid="{00000000-0005-0000-0000-000027000000}"/>
    <cellStyle name="Percent 3" xfId="39" xr:uid="{00000000-0005-0000-0000-000028000000}"/>
    <cellStyle name="PSChar" xfId="40" xr:uid="{00000000-0005-0000-0000-000029000000}"/>
    <cellStyle name="PSDate" xfId="41" xr:uid="{00000000-0005-0000-0000-00002A000000}"/>
    <cellStyle name="PSDec" xfId="42" xr:uid="{00000000-0005-0000-0000-00002B000000}"/>
    <cellStyle name="PSHeading" xfId="43" xr:uid="{00000000-0005-0000-0000-00002C000000}"/>
    <cellStyle name="PSInt" xfId="44" xr:uid="{00000000-0005-0000-0000-00002D000000}"/>
    <cellStyle name="PSSpacer" xfId="45" xr:uid="{00000000-0005-0000-0000-00002E000000}"/>
    <cellStyle name="Single Border" xfId="46" xr:uid="{00000000-0005-0000-0000-00002F000000}"/>
    <cellStyle name="STYLE1" xfId="47" xr:uid="{00000000-0005-0000-0000-000030000000}"/>
    <cellStyle name="STYLE10" xfId="48" xr:uid="{00000000-0005-0000-0000-000031000000}"/>
    <cellStyle name="STYLE11" xfId="49" xr:uid="{00000000-0005-0000-0000-000032000000}"/>
    <cellStyle name="STYLE12" xfId="50" xr:uid="{00000000-0005-0000-0000-000033000000}"/>
    <cellStyle name="STYLE2" xfId="51" xr:uid="{00000000-0005-0000-0000-000034000000}"/>
    <cellStyle name="STYLE3" xfId="52" xr:uid="{00000000-0005-0000-0000-000035000000}"/>
    <cellStyle name="STYLE4" xfId="53" xr:uid="{00000000-0005-0000-0000-000036000000}"/>
    <cellStyle name="STYLE5" xfId="54" xr:uid="{00000000-0005-0000-0000-000037000000}"/>
    <cellStyle name="STYLE6" xfId="55" xr:uid="{00000000-0005-0000-0000-000038000000}"/>
    <cellStyle name="STYLE7" xfId="56" xr:uid="{00000000-0005-0000-0000-000039000000}"/>
    <cellStyle name="STYLE8" xfId="57" xr:uid="{00000000-0005-0000-0000-00003A000000}"/>
    <cellStyle name="STYLE9" xfId="58" xr:uid="{00000000-0005-0000-0000-00003B000000}"/>
  </cellStyles>
  <dxfs count="2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CCFFFF"/>
      <color rgb="FFFFFF99"/>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29"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31"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 Id="rId30"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ingov.sharepoint.com/Documents%20and%20Settings/jrobertson/Local%20Settings/Temporary%20Internet%20Files/OLKF8/Pricing%20Evaluation%20-%20RFP%207-30%20Consolidated%20EBT%20Services(tier+actual)_270227_dr_v7.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Information/shared%20files/SAAZ%20Finance/SAAZ%20Claims%20Stats/Claims%20Stats-2004.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Information/shared%20files/Budget/2007%20Budget/SAAZ/Claims/2007%20Claims%20Model-0612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Information/Shared%20Files/Finance%20Department/Financial%20Statement/2003%20Financial%20Statement/03-03%20Financial%20Statements/03-03%20Financial%20Statements%2005-01-0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Information/Shared%20Files/Finance%20Department/Budget/2003%20budget/Projections/2Q%20Board%20Package/Final%20Forecast%20Package/2Q%20Board%20Packag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Information/Shared%20Files/Actuarial%20Services/Delaware/Pricing%20Models/FY05%20Budget/Cash%20Flow.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ingov.sharepoint.com/ExcelFiles/Claims%20Scorecard-Interactive-052004.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ingov.sharepoint.com/DOCUME~1/rweiss/LOCALS~1/Temp/Bexar/COMMOD02%20-%20Bexar.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Information/Shared%20Files/Budget/2005%20Budget/Budget%20Package/2005%20Budget%20Board%20package%2005020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Information/Shared%20Files/Forecasts/2005%20Forecast/April%20Finance%20Committee%20Forecast/Board%20Package/Forecast%20Package%20050405%20noon%20to%20Jane.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Information/Shared%20Files/Finance%20Department/Budget/2006%20Budget/Board%20Package%20-%202006/2006%20budget%20Board%20Package%20121205a.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https://ingov.sharepoint.com/My_Data/Indiana/FSSA%20extension/Care%20Mgmt/RFS%20Responses/APS%20Healthcare/Final%20Cost/01_ICS%20CMO%20-%20v022107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Contents"/>
      <sheetName val="Instructions"/>
      <sheetName val="Rebate Summary"/>
      <sheetName val="Dropdown Selection"/>
      <sheetName val="Cost Scoring"/>
      <sheetName val="CPCM Comparison"/>
      <sheetName val="POS &amp; ATM Comparison"/>
      <sheetName val="V1 - Overall Pricing"/>
      <sheetName val="V1 - Qualitative Scoring"/>
      <sheetName val="V1 - CPCM"/>
      <sheetName val="V1 - Start-Up FS,TANF &amp; CCDF"/>
      <sheetName val="V1 - POS Costs"/>
      <sheetName val="V1 - Usage Fees - TANF"/>
      <sheetName val="V2 - Overall Pricing"/>
      <sheetName val="V2 - Qualitative Scoring"/>
      <sheetName val="V2 - CPCM"/>
      <sheetName val="V2 - Start-Up FS,TANF &amp; CCDF"/>
      <sheetName val="V2 - POS Costs"/>
      <sheetName val="V2 - Usage Fees - TANF"/>
      <sheetName val="V3 - Overall Pricing"/>
      <sheetName val="V3 - Qualitative Scoring"/>
      <sheetName val="V3 - CPCM"/>
      <sheetName val="V3 - Start-Up FS,TANF &amp; CCDF"/>
      <sheetName val="V3 - POS Costs"/>
      <sheetName val="V3 - Usage Fees - TANF"/>
      <sheetName val="Target Pricing"/>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sheetNames>
    <sheetDataSet>
      <sheetData sheetId="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istorical Data"/>
    </sheetNames>
    <sheetDataSet>
      <sheetData sheetId="0"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come Statement - Month"/>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sumptions"/>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redible"/>
      <sheetName val="Instructions"/>
      <sheetName val="Input"/>
      <sheetName val="Non Cred"/>
    </sheetNames>
    <sheetDataSet>
      <sheetData sheetId="0" refreshError="1"/>
      <sheetData sheetId="1" refreshError="1"/>
      <sheetData sheetId="2" refreshError="1"/>
      <sheetData sheetId="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Graphs"/>
      <sheetName val="Data"/>
      <sheetName val="Claim Counts"/>
      <sheetName val="Claim Line Counts"/>
      <sheetName val="Sheet1"/>
      <sheetName val="Import"/>
      <sheetName val="Find-Replace"/>
      <sheetName val="Membership"/>
      <sheetName val="Budge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pyright"/>
      <sheetName val="Print"/>
      <sheetName val="Header"/>
      <sheetName val="PMPMBlend"/>
      <sheetName val="PMPM"/>
      <sheetName val="Hosp$"/>
      <sheetName val="HospUtil"/>
      <sheetName val="Phys$"/>
      <sheetName val="PhysOthrUtil"/>
      <sheetName val="RX"/>
      <sheetName val="Pools"/>
      <sheetName val="PrimCare"/>
      <sheetName val="PhysOthrAdjUtil"/>
      <sheetName val="OPAdjUtil"/>
      <sheetName val="IPAdjUtil"/>
      <sheetName val="GPCI"/>
      <sheetName val="IP"/>
      <sheetName val="OP"/>
      <sheetName val="PhysOthr"/>
      <sheetName val="RegFctrs"/>
      <sheetName val="FacChg"/>
      <sheetName val="RxData"/>
      <sheetName val="CopayAdj"/>
    </sheetNames>
    <sheetDataSet>
      <sheetData sheetId="0" refreshError="1"/>
      <sheetData sheetId="1" refreshError="1"/>
      <sheetData sheetId="2"/>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sheetData sheetId="2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4 Assumptions"/>
    </sheetNames>
    <sheetDataSet>
      <sheetData sheetId="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4 Assumptions"/>
    </sheetNames>
    <sheetDataSet>
      <sheetData sheetId="0"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4 Assumptions"/>
    </sheetNames>
    <sheetDataSet>
      <sheetData sheetId="0"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TUP"/>
      <sheetName val="TOC"/>
      <sheetName val="RFP"/>
      <sheetName val="SPPT"/>
      <sheetName val="CHKLST"/>
      <sheetName val="INPUT"/>
      <sheetName val="POPL"/>
      <sheetName val="ENG"/>
      <sheetName val="grENG"/>
      <sheetName val="grMBR"/>
      <sheetName val="grREV"/>
      <sheetName val="RATES"/>
      <sheetName val="REV"/>
      <sheetName val="EXEC"/>
      <sheetName val="BUD"/>
      <sheetName val="STAFF"/>
      <sheetName val="STAFF_Integrate"/>
      <sheetName val="CAP"/>
      <sheetName val="DM_High"/>
      <sheetName val="DM_Mod"/>
      <sheetName val="DM_Low"/>
      <sheetName val="CM_Medical"/>
      <sheetName val="Member Driven Expense"/>
      <sheetName val="Provider Services"/>
      <sheetName val="DATA"/>
      <sheetName val="BLANK"/>
    </sheetNames>
    <sheetDataSet>
      <sheetData sheetId="0"/>
      <sheetData sheetId="1"/>
      <sheetData sheetId="2"/>
      <sheetData sheetId="3"/>
      <sheetData sheetId="4"/>
      <sheetData sheetId="5"/>
      <sheetData sheetId="6"/>
      <sheetData sheetId="7"/>
      <sheetData sheetId="8" refreshError="1"/>
      <sheetData sheetId="9" refreshError="1"/>
      <sheetData sheetId="10" refreshError="1"/>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12"/>
  <sheetViews>
    <sheetView zoomScaleNormal="100" workbookViewId="0"/>
  </sheetViews>
  <sheetFormatPr defaultColWidth="9.1796875" defaultRowHeight="12.5" x14ac:dyDescent="0.25"/>
  <cols>
    <col min="1" max="1" width="4.81640625" style="8" customWidth="1"/>
    <col min="2" max="3" width="9.1796875" style="8"/>
    <col min="4" max="4" width="27.453125" style="8" customWidth="1"/>
    <col min="5" max="5" width="9.1796875" style="8"/>
    <col min="6" max="6" width="42.453125" style="8" customWidth="1"/>
    <col min="7" max="16384" width="9.1796875" style="8"/>
  </cols>
  <sheetData>
    <row r="1" spans="1:6" x14ac:dyDescent="0.25">
      <c r="A1" s="7"/>
      <c r="B1" s="7"/>
      <c r="C1" s="7"/>
      <c r="D1" s="7"/>
      <c r="E1" s="7"/>
      <c r="F1" s="7"/>
    </row>
    <row r="2" spans="1:6" x14ac:dyDescent="0.25">
      <c r="A2" s="7"/>
      <c r="B2" s="7"/>
      <c r="C2" s="7"/>
      <c r="D2" s="7"/>
      <c r="E2" s="7"/>
      <c r="F2" s="7"/>
    </row>
    <row r="3" spans="1:6" x14ac:dyDescent="0.25">
      <c r="A3" s="7"/>
      <c r="B3" s="7"/>
      <c r="C3" s="7"/>
      <c r="D3" s="7"/>
      <c r="E3" s="7"/>
      <c r="F3" s="7"/>
    </row>
    <row r="4" spans="1:6" x14ac:dyDescent="0.25">
      <c r="A4" s="7"/>
      <c r="B4" s="7"/>
      <c r="C4" s="7"/>
      <c r="D4" s="7"/>
      <c r="E4" s="7"/>
      <c r="F4" s="7"/>
    </row>
    <row r="5" spans="1:6" ht="112.5" customHeight="1" x14ac:dyDescent="0.6">
      <c r="A5" s="7"/>
      <c r="B5" s="43" t="s">
        <v>0</v>
      </c>
      <c r="C5" s="44"/>
      <c r="D5" s="44"/>
      <c r="E5" s="44"/>
      <c r="F5" s="44"/>
    </row>
    <row r="6" spans="1:6" ht="26.25" customHeight="1" x14ac:dyDescent="0.6">
      <c r="A6" s="7"/>
      <c r="B6" s="44" t="s">
        <v>1</v>
      </c>
      <c r="C6" s="44"/>
      <c r="D6" s="44"/>
      <c r="E6" s="44"/>
      <c r="F6" s="44"/>
    </row>
    <row r="7" spans="1:6" ht="26.25" customHeight="1" x14ac:dyDescent="0.6">
      <c r="A7" s="7"/>
      <c r="B7" s="40"/>
      <c r="C7" s="40"/>
      <c r="D7" s="40"/>
      <c r="E7" s="41" t="s">
        <v>49</v>
      </c>
      <c r="F7" s="40"/>
    </row>
    <row r="8" spans="1:6" ht="25" x14ac:dyDescent="0.5">
      <c r="A8" s="7"/>
      <c r="B8" s="45" t="s">
        <v>2</v>
      </c>
      <c r="C8" s="45"/>
      <c r="D8" s="45"/>
      <c r="E8" s="45"/>
      <c r="F8" s="45"/>
    </row>
    <row r="9" spans="1:6" ht="61.5" customHeight="1" x14ac:dyDescent="0.25">
      <c r="A9" s="7"/>
      <c r="B9" s="46" t="s">
        <v>3</v>
      </c>
      <c r="C9" s="47"/>
      <c r="D9" s="47"/>
      <c r="E9" s="47"/>
      <c r="F9" s="47"/>
    </row>
    <row r="10" spans="1:6" ht="20" x14ac:dyDescent="0.4">
      <c r="A10" s="7"/>
      <c r="B10" s="48" t="s">
        <v>4</v>
      </c>
      <c r="C10" s="48"/>
      <c r="D10" s="48"/>
      <c r="E10" s="48"/>
      <c r="F10" s="48"/>
    </row>
    <row r="11" spans="1:6" x14ac:dyDescent="0.25">
      <c r="A11" s="7"/>
      <c r="B11" s="42"/>
      <c r="C11" s="42"/>
      <c r="D11" s="42"/>
      <c r="E11" s="42"/>
      <c r="F11" s="42"/>
    </row>
    <row r="12" spans="1:6" x14ac:dyDescent="0.25">
      <c r="A12" s="7"/>
      <c r="B12" s="7"/>
      <c r="C12" s="7"/>
      <c r="D12" s="7"/>
      <c r="E12" s="7"/>
      <c r="F12" s="7"/>
    </row>
  </sheetData>
  <mergeCells count="6">
    <mergeCell ref="B11:F11"/>
    <mergeCell ref="B5:F5"/>
    <mergeCell ref="B6:F6"/>
    <mergeCell ref="B8:F8"/>
    <mergeCell ref="B9:F9"/>
    <mergeCell ref="B10:F10"/>
  </mergeCells>
  <printOptions horizontalCentered="1"/>
  <pageMargins left="0" right="0" top="0.74" bottom="0.5" header="0" footer="0"/>
  <pageSetup scale="93" orientation="portrait" r:id="rId1"/>
  <headerFooter alignWithMargins="0">
    <oddFooter>&amp;LAttachments K and N&amp;C&amp;P of &amp;N&amp;RRFP 15-001</oddFooter>
  </headerFooter>
  <rowBreaks count="1" manualBreakCount="1">
    <brk id="1" max="16383" man="1"/>
  </rowBreaks>
  <colBreaks count="1" manualBreakCount="1">
    <brk id="3" max="1048575" man="1"/>
  </col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I42"/>
  <sheetViews>
    <sheetView showGridLines="0" topLeftCell="A24" zoomScale="70" zoomScaleNormal="70" workbookViewId="0"/>
  </sheetViews>
  <sheetFormatPr defaultColWidth="8.81640625" defaultRowHeight="12.5" x14ac:dyDescent="0.25"/>
  <cols>
    <col min="1" max="1" width="3.453125" style="16" customWidth="1"/>
    <col min="2" max="2" width="64.54296875" style="16" customWidth="1"/>
    <col min="3" max="3" width="39.54296875" style="16" customWidth="1"/>
    <col min="4" max="4" width="30" style="16" customWidth="1"/>
    <col min="5" max="5" width="26.453125" style="16" bestFit="1" customWidth="1"/>
    <col min="6" max="6" width="25.54296875" style="16" bestFit="1" customWidth="1"/>
    <col min="7" max="7" width="26.1796875" style="16" customWidth="1"/>
    <col min="8" max="8" width="32.54296875" style="16" customWidth="1"/>
    <col min="9" max="9" width="17.1796875" style="16" customWidth="1"/>
    <col min="10" max="16384" width="8.81640625" style="16"/>
  </cols>
  <sheetData>
    <row r="1" spans="1:9" ht="14" x14ac:dyDescent="0.3">
      <c r="A1" s="1" t="s">
        <v>5</v>
      </c>
    </row>
    <row r="2" spans="1:9" ht="14" x14ac:dyDescent="0.3">
      <c r="A2" s="1" t="s">
        <v>6</v>
      </c>
      <c r="D2" s="2"/>
      <c r="E2" s="2"/>
      <c r="F2" s="2"/>
      <c r="G2" s="2"/>
      <c r="H2" s="2"/>
    </row>
    <row r="3" spans="1:9" ht="14" x14ac:dyDescent="0.3">
      <c r="A3" s="1" t="s">
        <v>19</v>
      </c>
      <c r="D3" s="3" t="s">
        <v>20</v>
      </c>
      <c r="E3" s="50"/>
      <c r="F3" s="51"/>
      <c r="G3" s="52"/>
    </row>
    <row r="4" spans="1:9" ht="13" x14ac:dyDescent="0.3">
      <c r="A4" s="5"/>
      <c r="C4" s="2"/>
      <c r="E4" s="53" t="s">
        <v>21</v>
      </c>
      <c r="F4" s="54"/>
      <c r="G4" s="55"/>
    </row>
    <row r="5" spans="1:9" ht="13" x14ac:dyDescent="0.3">
      <c r="A5" s="5"/>
    </row>
    <row r="6" spans="1:9" ht="69" customHeight="1" x14ac:dyDescent="0.3">
      <c r="A6" s="5"/>
      <c r="B6" s="56" t="s">
        <v>22</v>
      </c>
      <c r="C6" s="49"/>
      <c r="D6" s="49"/>
      <c r="E6" s="49"/>
      <c r="F6" s="49"/>
      <c r="G6" s="49"/>
      <c r="H6" s="49"/>
    </row>
    <row r="7" spans="1:9" ht="13" x14ac:dyDescent="0.3">
      <c r="A7" s="5"/>
    </row>
    <row r="8" spans="1:9" ht="13" x14ac:dyDescent="0.3">
      <c r="A8" s="5"/>
      <c r="B8" s="5" t="s">
        <v>23</v>
      </c>
    </row>
    <row r="9" spans="1:9" ht="13" x14ac:dyDescent="0.3">
      <c r="A9" s="5"/>
      <c r="B9" s="13" t="s">
        <v>24</v>
      </c>
      <c r="C9" s="27" t="str">
        <f>IFERROR(I25+D42,"")</f>
        <v/>
      </c>
    </row>
    <row r="10" spans="1:9" ht="13" x14ac:dyDescent="0.3">
      <c r="A10" s="5"/>
      <c r="B10" s="13" t="s">
        <v>25</v>
      </c>
      <c r="C10" s="27" t="str">
        <f>IFERROR(C9*2,"")</f>
        <v/>
      </c>
    </row>
    <row r="11" spans="1:9" ht="13" x14ac:dyDescent="0.3">
      <c r="A11" s="5"/>
    </row>
    <row r="12" spans="1:9" ht="13" x14ac:dyDescent="0.3">
      <c r="B12" s="5" t="s">
        <v>26</v>
      </c>
    </row>
    <row r="13" spans="1:9" ht="26" x14ac:dyDescent="0.25">
      <c r="B13" s="4" t="s">
        <v>27</v>
      </c>
      <c r="C13" s="6" t="s">
        <v>28</v>
      </c>
      <c r="D13" s="6" t="s">
        <v>29</v>
      </c>
      <c r="E13" s="6" t="s">
        <v>30</v>
      </c>
      <c r="F13" s="11" t="s">
        <v>31</v>
      </c>
      <c r="G13" s="11" t="s">
        <v>32</v>
      </c>
      <c r="H13" s="11" t="s">
        <v>33</v>
      </c>
      <c r="I13" s="11" t="s">
        <v>34</v>
      </c>
    </row>
    <row r="14" spans="1:9" x14ac:dyDescent="0.25">
      <c r="B14" s="10"/>
      <c r="C14" s="10"/>
      <c r="D14" s="30"/>
      <c r="E14" s="30"/>
      <c r="F14" s="10"/>
      <c r="G14" s="10"/>
      <c r="H14" s="12" t="str">
        <f>IF(SUM(F14:G14)=0,"",SUM(F14:G14))</f>
        <v/>
      </c>
      <c r="I14" s="27" t="str">
        <f>IFERROR(IF(D14*40*50=0,"",((D14*40*50)+E14)*H14),"")</f>
        <v/>
      </c>
    </row>
    <row r="15" spans="1:9" x14ac:dyDescent="0.25">
      <c r="B15" s="10"/>
      <c r="C15" s="10"/>
      <c r="D15" s="30"/>
      <c r="E15" s="30"/>
      <c r="F15" s="10"/>
      <c r="G15" s="10"/>
      <c r="H15" s="12" t="str">
        <f t="shared" ref="H15:H23" si="0">IF(SUM(F15:G15)=0,"",SUM(F15:G15))</f>
        <v/>
      </c>
      <c r="I15" s="27" t="str">
        <f t="shared" ref="I15:I24" si="1">IFERROR(IF(D15*40*50=0,"",((D15*40*50)+E15)*H15),"")</f>
        <v/>
      </c>
    </row>
    <row r="16" spans="1:9" x14ac:dyDescent="0.25">
      <c r="B16" s="10"/>
      <c r="C16" s="10"/>
      <c r="D16" s="30"/>
      <c r="E16" s="30"/>
      <c r="F16" s="10"/>
      <c r="G16" s="10"/>
      <c r="H16" s="12" t="str">
        <f t="shared" si="0"/>
        <v/>
      </c>
      <c r="I16" s="27" t="str">
        <f t="shared" si="1"/>
        <v/>
      </c>
    </row>
    <row r="17" spans="2:9" x14ac:dyDescent="0.25">
      <c r="B17" s="10"/>
      <c r="C17" s="10"/>
      <c r="D17" s="30"/>
      <c r="E17" s="30"/>
      <c r="F17" s="10"/>
      <c r="G17" s="10"/>
      <c r="H17" s="12" t="str">
        <f t="shared" si="0"/>
        <v/>
      </c>
      <c r="I17" s="27" t="str">
        <f t="shared" si="1"/>
        <v/>
      </c>
    </row>
    <row r="18" spans="2:9" x14ac:dyDescent="0.25">
      <c r="B18" s="10"/>
      <c r="C18" s="10"/>
      <c r="D18" s="30"/>
      <c r="E18" s="30"/>
      <c r="F18" s="10"/>
      <c r="G18" s="10"/>
      <c r="H18" s="12" t="str">
        <f t="shared" si="0"/>
        <v/>
      </c>
      <c r="I18" s="27" t="str">
        <f t="shared" si="1"/>
        <v/>
      </c>
    </row>
    <row r="19" spans="2:9" x14ac:dyDescent="0.25">
      <c r="B19" s="10"/>
      <c r="C19" s="10"/>
      <c r="D19" s="30"/>
      <c r="E19" s="30"/>
      <c r="F19" s="10"/>
      <c r="G19" s="10"/>
      <c r="H19" s="12" t="str">
        <f t="shared" si="0"/>
        <v/>
      </c>
      <c r="I19" s="27" t="str">
        <f t="shared" si="1"/>
        <v/>
      </c>
    </row>
    <row r="20" spans="2:9" x14ac:dyDescent="0.25">
      <c r="B20" s="10"/>
      <c r="C20" s="10"/>
      <c r="D20" s="30"/>
      <c r="E20" s="30"/>
      <c r="F20" s="10"/>
      <c r="G20" s="10"/>
      <c r="H20" s="12" t="str">
        <f t="shared" si="0"/>
        <v/>
      </c>
      <c r="I20" s="27" t="str">
        <f t="shared" si="1"/>
        <v/>
      </c>
    </row>
    <row r="21" spans="2:9" x14ac:dyDescent="0.25">
      <c r="B21" s="10"/>
      <c r="C21" s="10"/>
      <c r="D21" s="30"/>
      <c r="E21" s="30"/>
      <c r="F21" s="10"/>
      <c r="G21" s="10"/>
      <c r="H21" s="12" t="str">
        <f t="shared" si="0"/>
        <v/>
      </c>
      <c r="I21" s="27" t="str">
        <f t="shared" si="1"/>
        <v/>
      </c>
    </row>
    <row r="22" spans="2:9" x14ac:dyDescent="0.25">
      <c r="B22" s="10"/>
      <c r="C22" s="10"/>
      <c r="D22" s="30"/>
      <c r="E22" s="30"/>
      <c r="F22" s="10"/>
      <c r="G22" s="10"/>
      <c r="H22" s="12" t="str">
        <f t="shared" si="0"/>
        <v/>
      </c>
      <c r="I22" s="27" t="str">
        <f t="shared" si="1"/>
        <v/>
      </c>
    </row>
    <row r="23" spans="2:9" x14ac:dyDescent="0.25">
      <c r="B23" s="10"/>
      <c r="C23" s="10"/>
      <c r="D23" s="30"/>
      <c r="E23" s="30"/>
      <c r="F23" s="10"/>
      <c r="G23" s="10"/>
      <c r="H23" s="12" t="str">
        <f t="shared" si="0"/>
        <v/>
      </c>
      <c r="I23" s="27" t="str">
        <f t="shared" si="1"/>
        <v/>
      </c>
    </row>
    <row r="24" spans="2:9" ht="13" thickBot="1" x14ac:dyDescent="0.3">
      <c r="B24" s="17"/>
      <c r="C24" s="17"/>
      <c r="D24" s="31"/>
      <c r="E24" s="31"/>
      <c r="F24" s="17"/>
      <c r="G24" s="17"/>
      <c r="H24" s="14" t="str">
        <f>IF(SUM(F24:G24)=0,"",SUM(F24:G24))</f>
        <v/>
      </c>
      <c r="I24" s="28" t="str">
        <f t="shared" si="1"/>
        <v/>
      </c>
    </row>
    <row r="25" spans="2:9" ht="13.5" thickTop="1" x14ac:dyDescent="0.25">
      <c r="B25" s="59" t="s">
        <v>35</v>
      </c>
      <c r="C25" s="60"/>
      <c r="D25" s="60"/>
      <c r="E25" s="61"/>
      <c r="F25" s="18" t="str">
        <f>IF(SUM(F14:F24)=0,"",SUM(F14:F24))</f>
        <v/>
      </c>
      <c r="G25" s="18" t="str">
        <f>IF(SUM(G14:G24)=0,"",SUM(G14:G24))</f>
        <v/>
      </c>
      <c r="H25" s="18" t="str">
        <f>IF(SUM(H14:H24)=0,"",SUM(H14:H24))</f>
        <v/>
      </c>
      <c r="I25" s="29" t="str">
        <f>IF(SUM(I14:I24)=0,"",SUM(I14:I24))</f>
        <v/>
      </c>
    </row>
    <row r="26" spans="2:9" s="38" customFormat="1" ht="13" x14ac:dyDescent="0.25">
      <c r="B26" s="37" t="s">
        <v>36</v>
      </c>
      <c r="C26" s="36"/>
      <c r="D26" s="36"/>
      <c r="E26" s="36"/>
      <c r="I26" s="39"/>
    </row>
    <row r="28" spans="2:9" ht="13" x14ac:dyDescent="0.3">
      <c r="B28" s="5" t="s">
        <v>37</v>
      </c>
    </row>
    <row r="29" spans="2:9" ht="31" customHeight="1" x14ac:dyDescent="0.25">
      <c r="B29" s="4" t="s">
        <v>38</v>
      </c>
      <c r="C29" s="4" t="s">
        <v>39</v>
      </c>
      <c r="D29" s="6" t="s">
        <v>34</v>
      </c>
    </row>
    <row r="30" spans="2:9" ht="16.5" customHeight="1" x14ac:dyDescent="0.25">
      <c r="B30" s="19" t="s">
        <v>40</v>
      </c>
      <c r="C30" s="20"/>
      <c r="D30" s="32"/>
    </row>
    <row r="31" spans="2:9" ht="28" x14ac:dyDescent="0.25">
      <c r="B31" s="19" t="s">
        <v>41</v>
      </c>
      <c r="C31" s="20"/>
      <c r="D31" s="32"/>
    </row>
    <row r="32" spans="2:9" ht="28" x14ac:dyDescent="0.25">
      <c r="B32" s="19" t="s">
        <v>42</v>
      </c>
      <c r="C32" s="20"/>
      <c r="D32" s="32"/>
    </row>
    <row r="33" spans="2:4" ht="28" x14ac:dyDescent="0.25">
      <c r="B33" s="19" t="s">
        <v>43</v>
      </c>
      <c r="C33" s="20"/>
      <c r="D33" s="32"/>
    </row>
    <row r="34" spans="2:4" ht="112" x14ac:dyDescent="0.25">
      <c r="B34" s="19" t="s">
        <v>44</v>
      </c>
      <c r="C34" s="20"/>
      <c r="D34" s="32"/>
    </row>
    <row r="35" spans="2:4" ht="56" x14ac:dyDescent="0.25">
      <c r="B35" s="19" t="s">
        <v>45</v>
      </c>
      <c r="C35" s="20"/>
      <c r="D35" s="32"/>
    </row>
    <row r="36" spans="2:4" ht="28" x14ac:dyDescent="0.25">
      <c r="B36" s="19" t="s">
        <v>46</v>
      </c>
      <c r="C36" s="20"/>
      <c r="D36" s="32"/>
    </row>
    <row r="37" spans="2:4" ht="84" x14ac:dyDescent="0.25">
      <c r="B37" s="21" t="s">
        <v>47</v>
      </c>
      <c r="C37" s="22"/>
      <c r="D37" s="33"/>
    </row>
    <row r="38" spans="2:4" ht="14.5" x14ac:dyDescent="0.25">
      <c r="B38" s="24" t="s">
        <v>48</v>
      </c>
      <c r="C38" s="20"/>
      <c r="D38" s="32"/>
    </row>
    <row r="39" spans="2:4" ht="14.5" x14ac:dyDescent="0.25">
      <c r="B39" s="24" t="s">
        <v>48</v>
      </c>
      <c r="C39" s="20"/>
      <c r="D39" s="32"/>
    </row>
    <row r="40" spans="2:4" ht="14.5" x14ac:dyDescent="0.25">
      <c r="B40" s="24" t="s">
        <v>48</v>
      </c>
      <c r="C40" s="20"/>
      <c r="D40" s="32"/>
    </row>
    <row r="41" spans="2:4" ht="15" thickBot="1" x14ac:dyDescent="0.3">
      <c r="B41" s="25" t="s">
        <v>48</v>
      </c>
      <c r="C41" s="23"/>
      <c r="D41" s="34"/>
    </row>
    <row r="42" spans="2:4" ht="14.5" thickTop="1" x14ac:dyDescent="0.25">
      <c r="B42" s="57" t="s">
        <v>35</v>
      </c>
      <c r="C42" s="58"/>
      <c r="D42" s="26" t="str">
        <f>IF(SUM(D30:D41)=0,"",SUM(D30:D41))</f>
        <v/>
      </c>
    </row>
  </sheetData>
  <mergeCells count="5">
    <mergeCell ref="B42:C42"/>
    <mergeCell ref="E3:G3"/>
    <mergeCell ref="E4:G4"/>
    <mergeCell ref="B6:H6"/>
    <mergeCell ref="B25:E25"/>
  </mergeCells>
  <conditionalFormatting sqref="D37">
    <cfRule type="cellIs" dxfId="8" priority="1" operator="greaterThan">
      <formula>$D$42*0.05</formula>
    </cfRule>
    <cfRule type="cellIs" dxfId="7" priority="2" operator="greaterThan">
      <formula>" 0.05*$D$36"</formula>
    </cfRule>
    <cfRule type="cellIs" dxfId="6" priority="3" operator="greaterThan">
      <formula>"0.05*$D$36"</formula>
    </cfRule>
  </conditionalFormatting>
  <pageMargins left="0.7" right="0.7" top="0.75" bottom="0.75" header="0.3" footer="0.3"/>
  <pageSetup scale="46" orientation="landscape" horizontalDpi="4294967293" verticalDpi="1200" r:id="rId1"/>
  <colBreaks count="2" manualBreakCount="2">
    <brk id="7" max="35" man="1"/>
    <brk id="8"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42"/>
  <sheetViews>
    <sheetView showGridLines="0" zoomScale="70" zoomScaleNormal="70" workbookViewId="0"/>
  </sheetViews>
  <sheetFormatPr defaultColWidth="8.81640625" defaultRowHeight="12.5" x14ac:dyDescent="0.25"/>
  <cols>
    <col min="1" max="1" width="3.453125" style="16" customWidth="1"/>
    <col min="2" max="2" width="64.54296875" style="16" customWidth="1"/>
    <col min="3" max="3" width="39.54296875" style="16" customWidth="1"/>
    <col min="4" max="4" width="29.81640625" style="16" customWidth="1"/>
    <col min="5" max="5" width="26.453125" style="16" bestFit="1" customWidth="1"/>
    <col min="6" max="6" width="25.54296875" style="16" bestFit="1" customWidth="1"/>
    <col min="7" max="7" width="26.1796875" style="16" customWidth="1"/>
    <col min="8" max="8" width="32.54296875" style="16" customWidth="1"/>
    <col min="9" max="9" width="20.1796875" style="16" customWidth="1"/>
    <col min="10" max="16384" width="8.81640625" style="16"/>
  </cols>
  <sheetData>
    <row r="1" spans="1:9" ht="14" x14ac:dyDescent="0.3">
      <c r="A1" s="1" t="s">
        <v>5</v>
      </c>
    </row>
    <row r="2" spans="1:9" ht="14" x14ac:dyDescent="0.3">
      <c r="A2" s="1" t="s">
        <v>6</v>
      </c>
      <c r="D2" s="2"/>
      <c r="E2" s="2"/>
      <c r="F2" s="2"/>
      <c r="G2" s="2"/>
      <c r="H2" s="2"/>
    </row>
    <row r="3" spans="1:9" ht="14" x14ac:dyDescent="0.3">
      <c r="A3" s="1" t="s">
        <v>19</v>
      </c>
      <c r="D3" s="3" t="s">
        <v>20</v>
      </c>
      <c r="E3" s="50"/>
      <c r="F3" s="51"/>
      <c r="G3" s="52"/>
    </row>
    <row r="4" spans="1:9" ht="13" x14ac:dyDescent="0.3">
      <c r="A4" s="5"/>
      <c r="C4" s="2"/>
      <c r="E4" s="53" t="s">
        <v>21</v>
      </c>
      <c r="F4" s="54"/>
      <c r="G4" s="55"/>
    </row>
    <row r="5" spans="1:9" ht="13" x14ac:dyDescent="0.3">
      <c r="A5" s="5"/>
    </row>
    <row r="6" spans="1:9" ht="69" customHeight="1" x14ac:dyDescent="0.3">
      <c r="A6" s="5"/>
      <c r="B6" s="56" t="s">
        <v>22</v>
      </c>
      <c r="C6" s="49"/>
      <c r="D6" s="49"/>
      <c r="E6" s="49"/>
      <c r="F6" s="49"/>
      <c r="G6" s="49"/>
      <c r="H6" s="49"/>
    </row>
    <row r="7" spans="1:9" ht="13" x14ac:dyDescent="0.3">
      <c r="A7" s="5"/>
    </row>
    <row r="8" spans="1:9" ht="13" x14ac:dyDescent="0.3">
      <c r="A8" s="5"/>
      <c r="B8" s="5" t="s">
        <v>23</v>
      </c>
    </row>
    <row r="9" spans="1:9" ht="13" x14ac:dyDescent="0.3">
      <c r="A9" s="5"/>
      <c r="B9" s="13" t="s">
        <v>24</v>
      </c>
      <c r="C9" s="27" t="str">
        <f>IFERROR(I25+D42,"")</f>
        <v/>
      </c>
    </row>
    <row r="10" spans="1:9" ht="13" x14ac:dyDescent="0.3">
      <c r="A10" s="5"/>
      <c r="B10" s="13" t="s">
        <v>25</v>
      </c>
      <c r="C10" s="27" t="str">
        <f>IFERROR(C9*2,"")</f>
        <v/>
      </c>
    </row>
    <row r="11" spans="1:9" ht="13" x14ac:dyDescent="0.3">
      <c r="A11" s="5"/>
    </row>
    <row r="12" spans="1:9" ht="13" x14ac:dyDescent="0.3">
      <c r="B12" s="5" t="s">
        <v>26</v>
      </c>
    </row>
    <row r="13" spans="1:9" ht="26" x14ac:dyDescent="0.25">
      <c r="B13" s="4" t="s">
        <v>27</v>
      </c>
      <c r="C13" s="6" t="s">
        <v>28</v>
      </c>
      <c r="D13" s="6" t="s">
        <v>29</v>
      </c>
      <c r="E13" s="6" t="s">
        <v>30</v>
      </c>
      <c r="F13" s="11" t="s">
        <v>31</v>
      </c>
      <c r="G13" s="11" t="s">
        <v>32</v>
      </c>
      <c r="H13" s="11" t="s">
        <v>33</v>
      </c>
      <c r="I13" s="11" t="s">
        <v>34</v>
      </c>
    </row>
    <row r="14" spans="1:9" x14ac:dyDescent="0.25">
      <c r="B14" s="10"/>
      <c r="C14" s="10"/>
      <c r="D14" s="30"/>
      <c r="E14" s="30"/>
      <c r="F14" s="10"/>
      <c r="G14" s="10"/>
      <c r="H14" s="12" t="str">
        <f>IF(SUM(F14:G14)=0,"",SUM(F14:G14))</f>
        <v/>
      </c>
      <c r="I14" s="27" t="str">
        <f>IFERROR(IF(D14*40*50=0,"",((D14*40*50)+E14)*H14),"")</f>
        <v/>
      </c>
    </row>
    <row r="15" spans="1:9" x14ac:dyDescent="0.25">
      <c r="B15" s="10"/>
      <c r="C15" s="10"/>
      <c r="D15" s="30"/>
      <c r="E15" s="30"/>
      <c r="F15" s="10"/>
      <c r="G15" s="10"/>
      <c r="H15" s="12" t="str">
        <f t="shared" ref="H15:H23" si="0">IF(SUM(F15:G15)=0,"",SUM(F15:G15))</f>
        <v/>
      </c>
      <c r="I15" s="27" t="str">
        <f t="shared" ref="I15:I24" si="1">IFERROR(IF(D15*40*50=0,"",((D15*40*50)+E15)*H15),"")</f>
        <v/>
      </c>
    </row>
    <row r="16" spans="1:9" x14ac:dyDescent="0.25">
      <c r="B16" s="10"/>
      <c r="C16" s="10"/>
      <c r="D16" s="30"/>
      <c r="E16" s="30"/>
      <c r="F16" s="10"/>
      <c r="G16" s="10"/>
      <c r="H16" s="12" t="str">
        <f t="shared" si="0"/>
        <v/>
      </c>
      <c r="I16" s="27" t="str">
        <f t="shared" si="1"/>
        <v/>
      </c>
    </row>
    <row r="17" spans="2:9" x14ac:dyDescent="0.25">
      <c r="B17" s="10"/>
      <c r="C17" s="10"/>
      <c r="D17" s="30"/>
      <c r="E17" s="30"/>
      <c r="F17" s="10"/>
      <c r="G17" s="10"/>
      <c r="H17" s="12" t="str">
        <f t="shared" si="0"/>
        <v/>
      </c>
      <c r="I17" s="27" t="str">
        <f t="shared" si="1"/>
        <v/>
      </c>
    </row>
    <row r="18" spans="2:9" x14ac:dyDescent="0.25">
      <c r="B18" s="10"/>
      <c r="C18" s="10"/>
      <c r="D18" s="30"/>
      <c r="E18" s="30"/>
      <c r="F18" s="10"/>
      <c r="G18" s="10"/>
      <c r="H18" s="12" t="str">
        <f t="shared" si="0"/>
        <v/>
      </c>
      <c r="I18" s="27" t="str">
        <f t="shared" si="1"/>
        <v/>
      </c>
    </row>
    <row r="19" spans="2:9" x14ac:dyDescent="0.25">
      <c r="B19" s="10"/>
      <c r="C19" s="10"/>
      <c r="D19" s="30"/>
      <c r="E19" s="30"/>
      <c r="F19" s="10"/>
      <c r="G19" s="10"/>
      <c r="H19" s="12" t="str">
        <f t="shared" si="0"/>
        <v/>
      </c>
      <c r="I19" s="27" t="str">
        <f t="shared" si="1"/>
        <v/>
      </c>
    </row>
    <row r="20" spans="2:9" x14ac:dyDescent="0.25">
      <c r="B20" s="10"/>
      <c r="C20" s="10"/>
      <c r="D20" s="30"/>
      <c r="E20" s="30"/>
      <c r="F20" s="10"/>
      <c r="G20" s="10"/>
      <c r="H20" s="12" t="str">
        <f t="shared" si="0"/>
        <v/>
      </c>
      <c r="I20" s="27" t="str">
        <f t="shared" si="1"/>
        <v/>
      </c>
    </row>
    <row r="21" spans="2:9" x14ac:dyDescent="0.25">
      <c r="B21" s="10"/>
      <c r="C21" s="10"/>
      <c r="D21" s="30"/>
      <c r="E21" s="30"/>
      <c r="F21" s="10"/>
      <c r="G21" s="10"/>
      <c r="H21" s="12" t="str">
        <f t="shared" si="0"/>
        <v/>
      </c>
      <c r="I21" s="27" t="str">
        <f t="shared" si="1"/>
        <v/>
      </c>
    </row>
    <row r="22" spans="2:9" x14ac:dyDescent="0.25">
      <c r="B22" s="10"/>
      <c r="C22" s="10"/>
      <c r="D22" s="30"/>
      <c r="E22" s="30"/>
      <c r="F22" s="10"/>
      <c r="G22" s="10"/>
      <c r="H22" s="12" t="str">
        <f t="shared" si="0"/>
        <v/>
      </c>
      <c r="I22" s="27" t="str">
        <f t="shared" si="1"/>
        <v/>
      </c>
    </row>
    <row r="23" spans="2:9" x14ac:dyDescent="0.25">
      <c r="B23" s="10"/>
      <c r="C23" s="10"/>
      <c r="D23" s="30"/>
      <c r="E23" s="30"/>
      <c r="F23" s="10"/>
      <c r="G23" s="10"/>
      <c r="H23" s="12" t="str">
        <f t="shared" si="0"/>
        <v/>
      </c>
      <c r="I23" s="27" t="str">
        <f t="shared" si="1"/>
        <v/>
      </c>
    </row>
    <row r="24" spans="2:9" ht="13" thickBot="1" x14ac:dyDescent="0.3">
      <c r="B24" s="17"/>
      <c r="C24" s="17"/>
      <c r="D24" s="31"/>
      <c r="E24" s="31"/>
      <c r="F24" s="17"/>
      <c r="G24" s="17"/>
      <c r="H24" s="14" t="str">
        <f>IF(SUM(F24:G24)=0,"",SUM(F24:G24))</f>
        <v/>
      </c>
      <c r="I24" s="28" t="str">
        <f t="shared" si="1"/>
        <v/>
      </c>
    </row>
    <row r="25" spans="2:9" ht="13.5" thickTop="1" x14ac:dyDescent="0.25">
      <c r="B25" s="59" t="s">
        <v>35</v>
      </c>
      <c r="C25" s="60"/>
      <c r="D25" s="60"/>
      <c r="E25" s="61"/>
      <c r="F25" s="18" t="str">
        <f>IF(SUM(F14:F24)=0,"",SUM(F14:F24))</f>
        <v/>
      </c>
      <c r="G25" s="18" t="str">
        <f>IF(SUM(G14:G24)=0,"",SUM(G14:G24))</f>
        <v/>
      </c>
      <c r="H25" s="18" t="str">
        <f>IF(SUM(H14:H24)=0,"",SUM(H14:H24))</f>
        <v/>
      </c>
      <c r="I25" s="29" t="str">
        <f>IF(SUM(I14:I24)=0,"",SUM(I14:I24))</f>
        <v/>
      </c>
    </row>
    <row r="26" spans="2:9" s="38" customFormat="1" ht="13" x14ac:dyDescent="0.25">
      <c r="B26" s="37" t="s">
        <v>36</v>
      </c>
      <c r="C26" s="36"/>
      <c r="D26" s="36"/>
      <c r="E26" s="36"/>
      <c r="I26" s="39"/>
    </row>
    <row r="28" spans="2:9" ht="13" x14ac:dyDescent="0.3">
      <c r="B28" s="5" t="s">
        <v>37</v>
      </c>
    </row>
    <row r="29" spans="2:9" ht="31" customHeight="1" x14ac:dyDescent="0.25">
      <c r="B29" s="4" t="s">
        <v>38</v>
      </c>
      <c r="C29" s="4" t="s">
        <v>39</v>
      </c>
      <c r="D29" s="6" t="s">
        <v>34</v>
      </c>
    </row>
    <row r="30" spans="2:9" ht="16.5" customHeight="1" x14ac:dyDescent="0.25">
      <c r="B30" s="19" t="s">
        <v>40</v>
      </c>
      <c r="C30" s="20"/>
      <c r="D30" s="32"/>
    </row>
    <row r="31" spans="2:9" ht="28" x14ac:dyDescent="0.25">
      <c r="B31" s="19" t="s">
        <v>41</v>
      </c>
      <c r="C31" s="20"/>
      <c r="D31" s="32"/>
    </row>
    <row r="32" spans="2:9" ht="28" x14ac:dyDescent="0.25">
      <c r="B32" s="19" t="s">
        <v>42</v>
      </c>
      <c r="C32" s="20"/>
      <c r="D32" s="32"/>
    </row>
    <row r="33" spans="2:4" ht="28" x14ac:dyDescent="0.25">
      <c r="B33" s="19" t="s">
        <v>43</v>
      </c>
      <c r="C33" s="20"/>
      <c r="D33" s="32"/>
    </row>
    <row r="34" spans="2:4" ht="112" x14ac:dyDescent="0.25">
      <c r="B34" s="19" t="s">
        <v>44</v>
      </c>
      <c r="C34" s="20"/>
      <c r="D34" s="32"/>
    </row>
    <row r="35" spans="2:4" ht="56" x14ac:dyDescent="0.25">
      <c r="B35" s="19" t="s">
        <v>45</v>
      </c>
      <c r="C35" s="20"/>
      <c r="D35" s="32"/>
    </row>
    <row r="36" spans="2:4" ht="28" x14ac:dyDescent="0.25">
      <c r="B36" s="19" t="s">
        <v>46</v>
      </c>
      <c r="C36" s="20"/>
      <c r="D36" s="32"/>
    </row>
    <row r="37" spans="2:4" ht="84" x14ac:dyDescent="0.25">
      <c r="B37" s="21" t="s">
        <v>47</v>
      </c>
      <c r="C37" s="22"/>
      <c r="D37" s="33"/>
    </row>
    <row r="38" spans="2:4" ht="14.5" x14ac:dyDescent="0.25">
      <c r="B38" s="24" t="s">
        <v>48</v>
      </c>
      <c r="C38" s="20"/>
      <c r="D38" s="32"/>
    </row>
    <row r="39" spans="2:4" ht="14.5" x14ac:dyDescent="0.25">
      <c r="B39" s="24" t="s">
        <v>48</v>
      </c>
      <c r="C39" s="20"/>
      <c r="D39" s="32"/>
    </row>
    <row r="40" spans="2:4" ht="14.5" x14ac:dyDescent="0.25">
      <c r="B40" s="24" t="s">
        <v>48</v>
      </c>
      <c r="C40" s="20"/>
      <c r="D40" s="32"/>
    </row>
    <row r="41" spans="2:4" ht="15" thickBot="1" x14ac:dyDescent="0.3">
      <c r="B41" s="25" t="s">
        <v>48</v>
      </c>
      <c r="C41" s="23"/>
      <c r="D41" s="34"/>
    </row>
    <row r="42" spans="2:4" ht="14.5" thickTop="1" x14ac:dyDescent="0.25">
      <c r="B42" s="57" t="s">
        <v>35</v>
      </c>
      <c r="C42" s="58"/>
      <c r="D42" s="26" t="str">
        <f>IF(SUM(D30:D41)=0,"",SUM(D30:D41))</f>
        <v/>
      </c>
    </row>
  </sheetData>
  <mergeCells count="5">
    <mergeCell ref="B42:C42"/>
    <mergeCell ref="E3:G3"/>
    <mergeCell ref="E4:G4"/>
    <mergeCell ref="B6:H6"/>
    <mergeCell ref="B25:E25"/>
  </mergeCells>
  <conditionalFormatting sqref="D37">
    <cfRule type="cellIs" dxfId="5" priority="1" operator="greaterThan">
      <formula>$D$42*0.05</formula>
    </cfRule>
    <cfRule type="cellIs" dxfId="4" priority="2" operator="greaterThan">
      <formula>" 0.05*$D$36"</formula>
    </cfRule>
    <cfRule type="cellIs" dxfId="3" priority="3" operator="greaterThan">
      <formula>"0.05*$D$36"</formula>
    </cfRule>
  </conditionalFormatting>
  <pageMargins left="0.7" right="0.7" top="0.75" bottom="0.75" header="0.3" footer="0.3"/>
  <pageSetup scale="46" orientation="landscape" horizontalDpi="4294967293" verticalDpi="1200" r:id="rId1"/>
  <colBreaks count="2" manualBreakCount="2">
    <brk id="7" max="35" man="1"/>
    <brk id="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I42"/>
  <sheetViews>
    <sheetView showGridLines="0" zoomScale="70" zoomScaleNormal="70" workbookViewId="0"/>
  </sheetViews>
  <sheetFormatPr defaultColWidth="8.81640625" defaultRowHeight="12.5" x14ac:dyDescent="0.25"/>
  <cols>
    <col min="1" max="1" width="3.453125" style="16" customWidth="1"/>
    <col min="2" max="2" width="64.54296875" style="16" customWidth="1"/>
    <col min="3" max="3" width="39.54296875" style="16" customWidth="1"/>
    <col min="4" max="4" width="29.81640625" style="16" customWidth="1"/>
    <col min="5" max="5" width="26.453125" style="16" bestFit="1" customWidth="1"/>
    <col min="6" max="6" width="25.54296875" style="16" bestFit="1" customWidth="1"/>
    <col min="7" max="7" width="26.1796875" style="16" customWidth="1"/>
    <col min="8" max="8" width="32.54296875" style="16" customWidth="1"/>
    <col min="9" max="9" width="17.81640625" style="16" customWidth="1"/>
    <col min="10" max="16384" width="8.81640625" style="16"/>
  </cols>
  <sheetData>
    <row r="1" spans="1:9" ht="14" x14ac:dyDescent="0.3">
      <c r="A1" s="1" t="s">
        <v>5</v>
      </c>
    </row>
    <row r="2" spans="1:9" ht="14" x14ac:dyDescent="0.3">
      <c r="A2" s="1" t="s">
        <v>6</v>
      </c>
      <c r="D2" s="2"/>
      <c r="E2" s="2"/>
      <c r="F2" s="2"/>
      <c r="G2" s="2"/>
      <c r="H2" s="2"/>
    </row>
    <row r="3" spans="1:9" ht="14" x14ac:dyDescent="0.3">
      <c r="A3" s="1" t="s">
        <v>19</v>
      </c>
      <c r="D3" s="3" t="s">
        <v>20</v>
      </c>
      <c r="E3" s="50"/>
      <c r="F3" s="51"/>
      <c r="G3" s="52"/>
    </row>
    <row r="4" spans="1:9" ht="13" x14ac:dyDescent="0.3">
      <c r="A4" s="5"/>
      <c r="C4" s="2"/>
      <c r="E4" s="53" t="s">
        <v>21</v>
      </c>
      <c r="F4" s="54"/>
      <c r="G4" s="55"/>
    </row>
    <row r="5" spans="1:9" ht="13" x14ac:dyDescent="0.3">
      <c r="A5" s="5"/>
    </row>
    <row r="6" spans="1:9" ht="69" customHeight="1" x14ac:dyDescent="0.3">
      <c r="A6" s="5"/>
      <c r="B6" s="56" t="s">
        <v>22</v>
      </c>
      <c r="C6" s="49"/>
      <c r="D6" s="49"/>
      <c r="E6" s="49"/>
      <c r="F6" s="49"/>
      <c r="G6" s="49"/>
      <c r="H6" s="49"/>
    </row>
    <row r="7" spans="1:9" ht="13" x14ac:dyDescent="0.3">
      <c r="A7" s="5"/>
    </row>
    <row r="8" spans="1:9" ht="13" x14ac:dyDescent="0.3">
      <c r="A8" s="5"/>
      <c r="B8" s="5" t="s">
        <v>23</v>
      </c>
    </row>
    <row r="9" spans="1:9" ht="13" x14ac:dyDescent="0.3">
      <c r="A9" s="5"/>
      <c r="B9" s="13" t="s">
        <v>24</v>
      </c>
      <c r="C9" s="27" t="str">
        <f>IFERROR(I25+D42,"")</f>
        <v/>
      </c>
    </row>
    <row r="10" spans="1:9" ht="13" x14ac:dyDescent="0.3">
      <c r="A10" s="5"/>
      <c r="B10" s="13" t="s">
        <v>25</v>
      </c>
      <c r="C10" s="27" t="str">
        <f>IFERROR(C9*2,"")</f>
        <v/>
      </c>
    </row>
    <row r="11" spans="1:9" ht="13" x14ac:dyDescent="0.3">
      <c r="A11" s="5"/>
    </row>
    <row r="12" spans="1:9" ht="13" x14ac:dyDescent="0.3">
      <c r="B12" s="5" t="s">
        <v>26</v>
      </c>
    </row>
    <row r="13" spans="1:9" ht="26" x14ac:dyDescent="0.25">
      <c r="B13" s="4" t="s">
        <v>27</v>
      </c>
      <c r="C13" s="6" t="s">
        <v>28</v>
      </c>
      <c r="D13" s="6" t="s">
        <v>29</v>
      </c>
      <c r="E13" s="6" t="s">
        <v>30</v>
      </c>
      <c r="F13" s="11" t="s">
        <v>31</v>
      </c>
      <c r="G13" s="11" t="s">
        <v>32</v>
      </c>
      <c r="H13" s="11" t="s">
        <v>33</v>
      </c>
      <c r="I13" s="11" t="s">
        <v>34</v>
      </c>
    </row>
    <row r="14" spans="1:9" x14ac:dyDescent="0.25">
      <c r="B14" s="10"/>
      <c r="C14" s="10"/>
      <c r="D14" s="30"/>
      <c r="E14" s="30"/>
      <c r="F14" s="10"/>
      <c r="G14" s="10"/>
      <c r="H14" s="12" t="str">
        <f>IF(SUM(F14:G14)=0,"",SUM(F14:G14))</f>
        <v/>
      </c>
      <c r="I14" s="27" t="str">
        <f>IFERROR(IF(D14*40*50=0,"",((D14*40*50)+E14)*H14),"")</f>
        <v/>
      </c>
    </row>
    <row r="15" spans="1:9" x14ac:dyDescent="0.25">
      <c r="B15" s="10"/>
      <c r="C15" s="10"/>
      <c r="D15" s="30"/>
      <c r="E15" s="30"/>
      <c r="F15" s="10"/>
      <c r="G15" s="10"/>
      <c r="H15" s="12" t="str">
        <f t="shared" ref="H15:H23" si="0">IF(SUM(F15:G15)=0,"",SUM(F15:G15))</f>
        <v/>
      </c>
      <c r="I15" s="27" t="str">
        <f t="shared" ref="I15:I24" si="1">IFERROR(IF(D15*40*50=0,"",((D15*40*50)+E15)*H15),"")</f>
        <v/>
      </c>
    </row>
    <row r="16" spans="1:9" x14ac:dyDescent="0.25">
      <c r="B16" s="10"/>
      <c r="C16" s="10"/>
      <c r="D16" s="30"/>
      <c r="E16" s="30"/>
      <c r="F16" s="10"/>
      <c r="G16" s="10"/>
      <c r="H16" s="12" t="str">
        <f t="shared" si="0"/>
        <v/>
      </c>
      <c r="I16" s="27" t="str">
        <f t="shared" si="1"/>
        <v/>
      </c>
    </row>
    <row r="17" spans="2:9" x14ac:dyDescent="0.25">
      <c r="B17" s="10"/>
      <c r="C17" s="10"/>
      <c r="D17" s="30"/>
      <c r="E17" s="30"/>
      <c r="F17" s="10"/>
      <c r="G17" s="10"/>
      <c r="H17" s="12" t="str">
        <f t="shared" si="0"/>
        <v/>
      </c>
      <c r="I17" s="27" t="str">
        <f t="shared" si="1"/>
        <v/>
      </c>
    </row>
    <row r="18" spans="2:9" x14ac:dyDescent="0.25">
      <c r="B18" s="10"/>
      <c r="C18" s="10"/>
      <c r="D18" s="30"/>
      <c r="E18" s="30"/>
      <c r="F18" s="10"/>
      <c r="G18" s="10"/>
      <c r="H18" s="12" t="str">
        <f t="shared" si="0"/>
        <v/>
      </c>
      <c r="I18" s="27" t="str">
        <f t="shared" si="1"/>
        <v/>
      </c>
    </row>
    <row r="19" spans="2:9" x14ac:dyDescent="0.25">
      <c r="B19" s="10"/>
      <c r="C19" s="10"/>
      <c r="D19" s="30"/>
      <c r="E19" s="30"/>
      <c r="F19" s="10"/>
      <c r="G19" s="10"/>
      <c r="H19" s="12" t="str">
        <f t="shared" si="0"/>
        <v/>
      </c>
      <c r="I19" s="27" t="str">
        <f t="shared" si="1"/>
        <v/>
      </c>
    </row>
    <row r="20" spans="2:9" x14ac:dyDescent="0.25">
      <c r="B20" s="10"/>
      <c r="C20" s="10"/>
      <c r="D20" s="30"/>
      <c r="E20" s="30"/>
      <c r="F20" s="30"/>
      <c r="G20" s="30"/>
      <c r="H20" s="12" t="str">
        <f t="shared" si="0"/>
        <v/>
      </c>
      <c r="I20" s="27" t="str">
        <f t="shared" si="1"/>
        <v/>
      </c>
    </row>
    <row r="21" spans="2:9" x14ac:dyDescent="0.25">
      <c r="B21" s="10"/>
      <c r="C21" s="10"/>
      <c r="D21" s="30"/>
      <c r="E21" s="30"/>
      <c r="F21" s="30"/>
      <c r="G21" s="30"/>
      <c r="H21" s="12" t="str">
        <f>IF(SUM(F21:G21)=0,"",SUM(F21:G21))</f>
        <v/>
      </c>
      <c r="I21" s="27" t="str">
        <f>IFERROR(IF(D21*40*50=0,"",((D21*40*50)+E21)*H21),"")</f>
        <v/>
      </c>
    </row>
    <row r="22" spans="2:9" x14ac:dyDescent="0.25">
      <c r="B22" s="10"/>
      <c r="C22" s="10"/>
      <c r="D22" s="30"/>
      <c r="E22" s="30"/>
      <c r="F22" s="10"/>
      <c r="G22" s="10"/>
      <c r="H22" s="12" t="str">
        <f t="shared" si="0"/>
        <v/>
      </c>
      <c r="I22" s="27" t="str">
        <f t="shared" si="1"/>
        <v/>
      </c>
    </row>
    <row r="23" spans="2:9" x14ac:dyDescent="0.25">
      <c r="B23" s="10"/>
      <c r="C23" s="10"/>
      <c r="D23" s="30"/>
      <c r="E23" s="30"/>
      <c r="F23" s="10"/>
      <c r="G23" s="10"/>
      <c r="H23" s="12" t="str">
        <f t="shared" si="0"/>
        <v/>
      </c>
      <c r="I23" s="27" t="str">
        <f t="shared" si="1"/>
        <v/>
      </c>
    </row>
    <row r="24" spans="2:9" ht="13" thickBot="1" x14ac:dyDescent="0.3">
      <c r="B24" s="17"/>
      <c r="C24" s="17"/>
      <c r="D24" s="31"/>
      <c r="E24" s="31"/>
      <c r="F24" s="17"/>
      <c r="G24" s="17"/>
      <c r="H24" s="14" t="str">
        <f>IF(SUM(F24:G24)=0,"",SUM(F24:G24))</f>
        <v/>
      </c>
      <c r="I24" s="28" t="str">
        <f t="shared" si="1"/>
        <v/>
      </c>
    </row>
    <row r="25" spans="2:9" ht="13.5" thickTop="1" x14ac:dyDescent="0.25">
      <c r="B25" s="59" t="s">
        <v>35</v>
      </c>
      <c r="C25" s="60"/>
      <c r="D25" s="60"/>
      <c r="E25" s="61"/>
      <c r="F25" s="18" t="str">
        <f>IF(SUM(F14:F24)=0,"",SUM(F14:F24))</f>
        <v/>
      </c>
      <c r="G25" s="18" t="str">
        <f>IF(SUM(G14:G24)=0,"",SUM(G14:G24))</f>
        <v/>
      </c>
      <c r="H25" s="18" t="str">
        <f>IF(SUM(H14:H24)=0,"",SUM(H14:H24))</f>
        <v/>
      </c>
      <c r="I25" s="29" t="str">
        <f>IF(SUM(I14:I24)=0,"",SUM(I14:I24))</f>
        <v/>
      </c>
    </row>
    <row r="26" spans="2:9" s="38" customFormat="1" ht="13" x14ac:dyDescent="0.25">
      <c r="B26" s="37" t="s">
        <v>36</v>
      </c>
      <c r="C26" s="36"/>
      <c r="D26" s="36"/>
      <c r="E26" s="36"/>
      <c r="I26" s="39"/>
    </row>
    <row r="28" spans="2:9" ht="13" x14ac:dyDescent="0.3">
      <c r="B28" s="5" t="s">
        <v>37</v>
      </c>
    </row>
    <row r="29" spans="2:9" ht="31" customHeight="1" x14ac:dyDescent="0.25">
      <c r="B29" s="4" t="s">
        <v>38</v>
      </c>
      <c r="C29" s="4" t="s">
        <v>39</v>
      </c>
      <c r="D29" s="6" t="s">
        <v>34</v>
      </c>
    </row>
    <row r="30" spans="2:9" ht="16.5" customHeight="1" x14ac:dyDescent="0.25">
      <c r="B30" s="19" t="s">
        <v>40</v>
      </c>
      <c r="C30" s="20"/>
      <c r="D30" s="32"/>
    </row>
    <row r="31" spans="2:9" ht="28" x14ac:dyDescent="0.25">
      <c r="B31" s="19" t="s">
        <v>41</v>
      </c>
      <c r="C31" s="20"/>
      <c r="D31" s="32"/>
    </row>
    <row r="32" spans="2:9" ht="28" x14ac:dyDescent="0.25">
      <c r="B32" s="19" t="s">
        <v>42</v>
      </c>
      <c r="C32" s="20"/>
      <c r="D32" s="32"/>
    </row>
    <row r="33" spans="2:4" ht="28" x14ac:dyDescent="0.25">
      <c r="B33" s="19" t="s">
        <v>43</v>
      </c>
      <c r="C33" s="20"/>
      <c r="D33" s="32"/>
    </row>
    <row r="34" spans="2:4" ht="112" x14ac:dyDescent="0.25">
      <c r="B34" s="19" t="s">
        <v>44</v>
      </c>
      <c r="C34" s="20"/>
      <c r="D34" s="32"/>
    </row>
    <row r="35" spans="2:4" ht="56" x14ac:dyDescent="0.25">
      <c r="B35" s="19" t="s">
        <v>45</v>
      </c>
      <c r="C35" s="20"/>
      <c r="D35" s="32"/>
    </row>
    <row r="36" spans="2:4" ht="28" x14ac:dyDescent="0.25">
      <c r="B36" s="19" t="s">
        <v>46</v>
      </c>
      <c r="C36" s="20"/>
      <c r="D36" s="32"/>
    </row>
    <row r="37" spans="2:4" ht="84" x14ac:dyDescent="0.25">
      <c r="B37" s="21" t="s">
        <v>47</v>
      </c>
      <c r="C37" s="22"/>
      <c r="D37" s="33"/>
    </row>
    <row r="38" spans="2:4" ht="14.5" x14ac:dyDescent="0.25">
      <c r="B38" s="24" t="s">
        <v>48</v>
      </c>
      <c r="C38" s="20"/>
      <c r="D38" s="32"/>
    </row>
    <row r="39" spans="2:4" ht="14.5" x14ac:dyDescent="0.25">
      <c r="B39" s="24" t="s">
        <v>48</v>
      </c>
      <c r="C39" s="20"/>
      <c r="D39" s="32"/>
    </row>
    <row r="40" spans="2:4" ht="14.5" x14ac:dyDescent="0.25">
      <c r="B40" s="24" t="s">
        <v>48</v>
      </c>
      <c r="C40" s="20"/>
      <c r="D40" s="32"/>
    </row>
    <row r="41" spans="2:4" ht="15" thickBot="1" x14ac:dyDescent="0.3">
      <c r="B41" s="25" t="s">
        <v>48</v>
      </c>
      <c r="C41" s="23"/>
      <c r="D41" s="34"/>
    </row>
    <row r="42" spans="2:4" ht="14.5" thickTop="1" x14ac:dyDescent="0.25">
      <c r="B42" s="57" t="s">
        <v>35</v>
      </c>
      <c r="C42" s="58"/>
      <c r="D42" s="26" t="str">
        <f>IF(SUM(D30:D41)=0,"",SUM(D30:D41))</f>
        <v/>
      </c>
    </row>
  </sheetData>
  <mergeCells count="5">
    <mergeCell ref="B42:C42"/>
    <mergeCell ref="E3:G3"/>
    <mergeCell ref="E4:G4"/>
    <mergeCell ref="B6:H6"/>
    <mergeCell ref="B25:E25"/>
  </mergeCells>
  <conditionalFormatting sqref="D37">
    <cfRule type="cellIs" dxfId="2" priority="1" operator="greaterThan">
      <formula>$D$42*0.05</formula>
    </cfRule>
    <cfRule type="cellIs" dxfId="1" priority="2" operator="greaterThan">
      <formula>" 0.05*$D$36"</formula>
    </cfRule>
    <cfRule type="cellIs" dxfId="0" priority="3" operator="greaterThan">
      <formula>"0.05*$D$36"</formula>
    </cfRule>
  </conditionalFormatting>
  <pageMargins left="0.7" right="0.7" top="0.75" bottom="0.75" header="0.3" footer="0.3"/>
  <pageSetup scale="46" orientation="landscape" horizontalDpi="4294967293" verticalDpi="1200" r:id="rId1"/>
  <colBreaks count="2" manualBreakCount="2">
    <brk id="7" max="35" man="1"/>
    <brk id="8"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6"/>
  <sheetViews>
    <sheetView showGridLines="0" tabSelected="1" workbookViewId="0"/>
  </sheetViews>
  <sheetFormatPr defaultRowHeight="12.5" x14ac:dyDescent="0.25"/>
  <cols>
    <col min="2" max="2" width="18.1796875" customWidth="1"/>
    <col min="3" max="3" width="23.453125" customWidth="1"/>
  </cols>
  <sheetData>
    <row r="1" spans="1:7" ht="14" x14ac:dyDescent="0.3">
      <c r="A1" s="1" t="s">
        <v>5</v>
      </c>
    </row>
    <row r="2" spans="1:7" ht="14" x14ac:dyDescent="0.3">
      <c r="A2" s="1" t="s">
        <v>6</v>
      </c>
    </row>
    <row r="3" spans="1:7" ht="14" x14ac:dyDescent="0.3">
      <c r="A3" s="1" t="s">
        <v>7</v>
      </c>
    </row>
    <row r="4" spans="1:7" ht="14" x14ac:dyDescent="0.3">
      <c r="A4" s="1"/>
    </row>
    <row r="5" spans="1:7" ht="67" customHeight="1" x14ac:dyDescent="0.3">
      <c r="A5" s="1"/>
      <c r="B5" s="49" t="s">
        <v>8</v>
      </c>
      <c r="C5" s="49"/>
      <c r="D5" s="49"/>
      <c r="E5" s="49"/>
      <c r="F5" s="49"/>
      <c r="G5" s="49"/>
    </row>
    <row r="6" spans="1:7" ht="14" x14ac:dyDescent="0.3">
      <c r="A6" s="1"/>
    </row>
    <row r="7" spans="1:7" ht="13" x14ac:dyDescent="0.3">
      <c r="B7" s="5" t="s">
        <v>9</v>
      </c>
    </row>
    <row r="8" spans="1:7" ht="13" x14ac:dyDescent="0.3">
      <c r="B8" s="15" t="s">
        <v>10</v>
      </c>
      <c r="C8" s="35">
        <f>'Cluster A'!C10</f>
        <v>6361959.1600000001</v>
      </c>
    </row>
    <row r="9" spans="1:7" ht="13" x14ac:dyDescent="0.3">
      <c r="B9" s="15" t="s">
        <v>11</v>
      </c>
      <c r="C9" s="35">
        <f>'Cluster B'!C10</f>
        <v>4159495.9999999995</v>
      </c>
    </row>
    <row r="10" spans="1:7" ht="13" x14ac:dyDescent="0.3">
      <c r="B10" s="15" t="s">
        <v>12</v>
      </c>
      <c r="C10" s="35">
        <f>'Cluster C'!C10</f>
        <v>5330938</v>
      </c>
    </row>
    <row r="11" spans="1:7" ht="13" x14ac:dyDescent="0.3">
      <c r="B11" s="15" t="s">
        <v>13</v>
      </c>
      <c r="C11" s="35">
        <f>'Cluster D'!C10</f>
        <v>3768592</v>
      </c>
    </row>
    <row r="12" spans="1:7" ht="13" x14ac:dyDescent="0.3">
      <c r="B12" s="15" t="s">
        <v>14</v>
      </c>
      <c r="C12" s="35" t="str">
        <f>'Cluster F'!C10</f>
        <v/>
      </c>
    </row>
    <row r="13" spans="1:7" ht="13" x14ac:dyDescent="0.3">
      <c r="B13" s="15" t="s">
        <v>15</v>
      </c>
      <c r="C13" s="35" t="str">
        <f>'Cluster G'!C10</f>
        <v/>
      </c>
    </row>
    <row r="14" spans="1:7" ht="13" x14ac:dyDescent="0.3">
      <c r="B14" s="15" t="s">
        <v>16</v>
      </c>
      <c r="C14" s="35" t="str">
        <f>'Cluster H'!C10</f>
        <v/>
      </c>
    </row>
    <row r="15" spans="1:7" ht="13" x14ac:dyDescent="0.3">
      <c r="B15" s="15" t="s">
        <v>17</v>
      </c>
      <c r="C15" s="35" t="str">
        <f>'Cluster I'!C10</f>
        <v/>
      </c>
    </row>
    <row r="16" spans="1:7" ht="13" x14ac:dyDescent="0.3">
      <c r="B16" s="15" t="s">
        <v>18</v>
      </c>
      <c r="C16" s="35" t="str">
        <f>'Cluster J'!C10</f>
        <v/>
      </c>
    </row>
  </sheetData>
  <mergeCells count="1">
    <mergeCell ref="B5:G5"/>
  </mergeCells>
  <pageMargins left="0.7" right="0.7" top="0.75" bottom="0.75" header="0.3" footer="0.3"/>
  <pageSetup orientation="portrait" horizontalDpi="4294967293"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42"/>
  <sheetViews>
    <sheetView showGridLines="0" zoomScale="70" zoomScaleNormal="70" workbookViewId="0">
      <selection activeCell="B6" sqref="B6:H6"/>
    </sheetView>
  </sheetViews>
  <sheetFormatPr defaultColWidth="8.81640625" defaultRowHeight="12.5" x14ac:dyDescent="0.25"/>
  <cols>
    <col min="1" max="1" width="3.453125" style="16" customWidth="1"/>
    <col min="2" max="2" width="64.54296875" style="16" customWidth="1"/>
    <col min="3" max="3" width="39.54296875" style="16" customWidth="1"/>
    <col min="4" max="4" width="29.1796875" style="16" customWidth="1"/>
    <col min="5" max="5" width="26" style="16" customWidth="1"/>
    <col min="6" max="6" width="26.453125" style="16" bestFit="1" customWidth="1"/>
    <col min="7" max="7" width="25.54296875" style="16" bestFit="1" customWidth="1"/>
    <col min="8" max="8" width="26.1796875" style="16" customWidth="1"/>
    <col min="9" max="9" width="20" style="16" customWidth="1"/>
    <col min="10" max="16384" width="8.81640625" style="16"/>
  </cols>
  <sheetData>
    <row r="1" spans="1:9" ht="14" x14ac:dyDescent="0.3">
      <c r="A1" s="1" t="s">
        <v>5</v>
      </c>
    </row>
    <row r="2" spans="1:9" ht="14" x14ac:dyDescent="0.3">
      <c r="A2" s="1" t="s">
        <v>6</v>
      </c>
      <c r="D2" s="2"/>
      <c r="E2" s="2"/>
      <c r="F2" s="2"/>
      <c r="G2" s="2"/>
      <c r="H2" s="2"/>
      <c r="I2" s="2"/>
    </row>
    <row r="3" spans="1:9" ht="14" x14ac:dyDescent="0.3">
      <c r="A3" s="1" t="s">
        <v>19</v>
      </c>
      <c r="D3" s="3" t="s">
        <v>20</v>
      </c>
      <c r="E3" s="50" t="s">
        <v>50</v>
      </c>
      <c r="F3" s="51"/>
      <c r="G3" s="52"/>
    </row>
    <row r="4" spans="1:9" ht="13" x14ac:dyDescent="0.3">
      <c r="A4" s="5"/>
      <c r="C4" s="2"/>
      <c r="E4" s="53" t="s">
        <v>21</v>
      </c>
      <c r="F4" s="54"/>
      <c r="G4" s="55"/>
    </row>
    <row r="5" spans="1:9" ht="13" x14ac:dyDescent="0.3">
      <c r="A5" s="5"/>
    </row>
    <row r="6" spans="1:9" ht="68.5" customHeight="1" x14ac:dyDescent="0.3">
      <c r="A6" s="5"/>
      <c r="B6" s="56" t="s">
        <v>22</v>
      </c>
      <c r="C6" s="49"/>
      <c r="D6" s="49"/>
      <c r="E6" s="49"/>
      <c r="F6" s="49"/>
      <c r="G6" s="49"/>
      <c r="H6" s="49"/>
      <c r="I6" s="9"/>
    </row>
    <row r="7" spans="1:9" ht="13" x14ac:dyDescent="0.3">
      <c r="A7" s="5"/>
    </row>
    <row r="8" spans="1:9" ht="13" x14ac:dyDescent="0.3">
      <c r="A8" s="5"/>
      <c r="B8" s="5" t="s">
        <v>23</v>
      </c>
    </row>
    <row r="9" spans="1:9" ht="13" x14ac:dyDescent="0.3">
      <c r="A9" s="5"/>
      <c r="B9" s="13" t="s">
        <v>24</v>
      </c>
      <c r="C9" s="27">
        <f>IFERROR(I25+D42,"")</f>
        <v>3180979.58</v>
      </c>
    </row>
    <row r="10" spans="1:9" ht="13" x14ac:dyDescent="0.3">
      <c r="A10" s="5"/>
      <c r="B10" s="13" t="s">
        <v>25</v>
      </c>
      <c r="C10" s="27">
        <f>IFERROR(C9*2,"")</f>
        <v>6361959.1600000001</v>
      </c>
    </row>
    <row r="11" spans="1:9" ht="13" x14ac:dyDescent="0.3">
      <c r="A11" s="5"/>
    </row>
    <row r="12" spans="1:9" ht="13" x14ac:dyDescent="0.3">
      <c r="B12" s="5" t="s">
        <v>26</v>
      </c>
    </row>
    <row r="13" spans="1:9" ht="40.75" customHeight="1" x14ac:dyDescent="0.25">
      <c r="B13" s="4" t="s">
        <v>27</v>
      </c>
      <c r="C13" s="6" t="s">
        <v>28</v>
      </c>
      <c r="D13" s="6" t="s">
        <v>29</v>
      </c>
      <c r="E13" s="6" t="s">
        <v>30</v>
      </c>
      <c r="F13" s="11" t="s">
        <v>31</v>
      </c>
      <c r="G13" s="11" t="s">
        <v>32</v>
      </c>
      <c r="H13" s="11" t="s">
        <v>33</v>
      </c>
      <c r="I13" s="11" t="s">
        <v>34</v>
      </c>
    </row>
    <row r="14" spans="1:9" x14ac:dyDescent="0.25">
      <c r="B14" s="10" t="s">
        <v>51</v>
      </c>
      <c r="C14" s="10" t="s">
        <v>57</v>
      </c>
      <c r="D14" s="30">
        <v>32.76</v>
      </c>
      <c r="E14" s="30">
        <v>99084.79</v>
      </c>
      <c r="F14" s="10">
        <v>5.5</v>
      </c>
      <c r="G14" s="10"/>
      <c r="H14" s="12">
        <f>IF(SUM(F14:G14)=0,"",SUM(F14:G14))</f>
        <v>5.5</v>
      </c>
      <c r="I14" s="27">
        <f>IFERROR(IF(D14*40*50=0,"",((D14*40*50)*H14)+E14),"")</f>
        <v>459444.78999999992</v>
      </c>
    </row>
    <row r="15" spans="1:9" x14ac:dyDescent="0.25">
      <c r="B15" s="10" t="s">
        <v>52</v>
      </c>
      <c r="C15" s="10" t="s">
        <v>56</v>
      </c>
      <c r="D15" s="30">
        <v>24.66</v>
      </c>
      <c r="E15" s="30">
        <v>461203</v>
      </c>
      <c r="F15" s="10">
        <v>34</v>
      </c>
      <c r="G15" s="10"/>
      <c r="H15" s="12">
        <f t="shared" ref="H15:H23" si="0">IF(SUM(F15:G15)=0,"",SUM(F15:G15))</f>
        <v>34</v>
      </c>
      <c r="I15" s="27">
        <f t="shared" ref="I15:I17" si="1">IFERROR(IF(D15*40*50=0,"",((D15*40*50)*H15)+E15),"")</f>
        <v>2138083</v>
      </c>
    </row>
    <row r="16" spans="1:9" x14ac:dyDescent="0.25">
      <c r="B16" s="10" t="s">
        <v>53</v>
      </c>
      <c r="C16" s="10" t="s">
        <v>59</v>
      </c>
      <c r="D16" s="30">
        <v>21.32</v>
      </c>
      <c r="E16" s="30">
        <v>43979</v>
      </c>
      <c r="F16" s="10">
        <v>3.75</v>
      </c>
      <c r="G16" s="10"/>
      <c r="H16" s="12">
        <f>IF(SUM(F16:G16)=0,"",SUM(F16:G16))</f>
        <v>3.75</v>
      </c>
      <c r="I16" s="27">
        <f t="shared" si="1"/>
        <v>203879</v>
      </c>
    </row>
    <row r="17" spans="2:9" x14ac:dyDescent="0.25">
      <c r="B17" s="10" t="s">
        <v>54</v>
      </c>
      <c r="C17" s="10" t="s">
        <v>58</v>
      </c>
      <c r="D17" s="30">
        <v>72</v>
      </c>
      <c r="E17" s="30"/>
      <c r="F17" s="10"/>
      <c r="G17" s="10">
        <v>0</v>
      </c>
      <c r="H17" s="12">
        <v>0.32</v>
      </c>
      <c r="I17" s="27">
        <f t="shared" si="1"/>
        <v>46080</v>
      </c>
    </row>
    <row r="18" spans="2:9" x14ac:dyDescent="0.25">
      <c r="B18" s="10"/>
      <c r="C18" s="10"/>
      <c r="D18" s="30"/>
      <c r="E18" s="30"/>
      <c r="F18" s="10"/>
      <c r="G18" s="10"/>
      <c r="H18" s="12" t="str">
        <f t="shared" si="0"/>
        <v/>
      </c>
      <c r="I18" s="27" t="str">
        <f t="shared" ref="I18:I24" si="2">IFERROR(IF(D18*40*50=0,"",((D18*40*50)+E18)*H18),"")</f>
        <v/>
      </c>
    </row>
    <row r="19" spans="2:9" x14ac:dyDescent="0.25">
      <c r="B19" s="10"/>
      <c r="C19" s="10"/>
      <c r="D19" s="30"/>
      <c r="E19" s="30"/>
      <c r="F19" s="10"/>
      <c r="G19" s="10"/>
      <c r="H19" s="12" t="str">
        <f t="shared" si="0"/>
        <v/>
      </c>
      <c r="I19" s="27" t="str">
        <f t="shared" si="2"/>
        <v/>
      </c>
    </row>
    <row r="20" spans="2:9" x14ac:dyDescent="0.25">
      <c r="B20" s="10"/>
      <c r="C20" s="10"/>
      <c r="D20" s="30"/>
      <c r="E20" s="30"/>
      <c r="F20" s="10"/>
      <c r="G20" s="10"/>
      <c r="H20" s="12" t="str">
        <f t="shared" si="0"/>
        <v/>
      </c>
      <c r="I20" s="27" t="str">
        <f t="shared" si="2"/>
        <v/>
      </c>
    </row>
    <row r="21" spans="2:9" x14ac:dyDescent="0.25">
      <c r="B21" s="10"/>
      <c r="C21" s="10"/>
      <c r="D21" s="30"/>
      <c r="E21" s="30"/>
      <c r="F21" s="10"/>
      <c r="G21" s="10"/>
      <c r="H21" s="12" t="str">
        <f t="shared" si="0"/>
        <v/>
      </c>
      <c r="I21" s="27" t="str">
        <f t="shared" si="2"/>
        <v/>
      </c>
    </row>
    <row r="22" spans="2:9" x14ac:dyDescent="0.25">
      <c r="B22" s="10"/>
      <c r="C22" s="10"/>
      <c r="D22" s="30"/>
      <c r="E22" s="30"/>
      <c r="F22" s="30"/>
      <c r="G22" s="10"/>
      <c r="H22" s="12" t="str">
        <f t="shared" si="0"/>
        <v/>
      </c>
      <c r="I22" s="27" t="str">
        <f t="shared" si="2"/>
        <v/>
      </c>
    </row>
    <row r="23" spans="2:9" x14ac:dyDescent="0.25">
      <c r="B23" s="10"/>
      <c r="C23" s="10"/>
      <c r="D23" s="30"/>
      <c r="E23" s="30"/>
      <c r="F23" s="30"/>
      <c r="G23" s="10"/>
      <c r="H23" s="12" t="str">
        <f t="shared" si="0"/>
        <v/>
      </c>
      <c r="I23" s="27" t="str">
        <f t="shared" si="2"/>
        <v/>
      </c>
    </row>
    <row r="24" spans="2:9" ht="13" thickBot="1" x14ac:dyDescent="0.3">
      <c r="B24" s="17"/>
      <c r="C24" s="17"/>
      <c r="D24" s="31"/>
      <c r="E24" s="31"/>
      <c r="F24" s="17"/>
      <c r="G24" s="17"/>
      <c r="H24" s="14" t="str">
        <f>IF(SUM(F24:G24)=0,"",SUM(F24:G24))</f>
        <v/>
      </c>
      <c r="I24" s="28" t="str">
        <f t="shared" si="2"/>
        <v/>
      </c>
    </row>
    <row r="25" spans="2:9" ht="13.5" thickTop="1" x14ac:dyDescent="0.25">
      <c r="B25" s="59" t="s">
        <v>35</v>
      </c>
      <c r="C25" s="60"/>
      <c r="D25" s="60"/>
      <c r="E25" s="61"/>
      <c r="F25" s="18">
        <f>IF(SUM(F14:F24)=0,"",SUM(F14:F24))</f>
        <v>43.25</v>
      </c>
      <c r="G25" s="18" t="str">
        <f>IF(SUM(G14:G24)=0,"",SUM(G14:G24))</f>
        <v/>
      </c>
      <c r="H25" s="18">
        <f>IF(SUM(H14:H24)=0,"",SUM(H14:H24))</f>
        <v>43.57</v>
      </c>
      <c r="I25" s="29">
        <f>IF(SUM(I14:I24)=0,"",SUM(I14:I24))</f>
        <v>2847486.79</v>
      </c>
    </row>
    <row r="26" spans="2:9" s="38" customFormat="1" ht="13" x14ac:dyDescent="0.25">
      <c r="B26" s="37" t="s">
        <v>36</v>
      </c>
      <c r="C26" s="36"/>
      <c r="D26" s="36"/>
      <c r="E26" s="36"/>
      <c r="I26" s="39"/>
    </row>
    <row r="28" spans="2:9" ht="13" x14ac:dyDescent="0.3">
      <c r="B28" s="5" t="s">
        <v>37</v>
      </c>
    </row>
    <row r="29" spans="2:9" ht="31" customHeight="1" x14ac:dyDescent="0.25">
      <c r="B29" s="4" t="s">
        <v>38</v>
      </c>
      <c r="C29" s="4" t="s">
        <v>39</v>
      </c>
      <c r="D29" s="6" t="s">
        <v>34</v>
      </c>
      <c r="E29"/>
    </row>
    <row r="30" spans="2:9" ht="31.5" customHeight="1" x14ac:dyDescent="0.25">
      <c r="B30" s="19" t="s">
        <v>40</v>
      </c>
      <c r="C30" s="20" t="s">
        <v>60</v>
      </c>
      <c r="D30" s="32">
        <v>93000</v>
      </c>
      <c r="E30"/>
    </row>
    <row r="31" spans="2:9" ht="16.5" customHeight="1" x14ac:dyDescent="0.25">
      <c r="B31" s="19" t="s">
        <v>41</v>
      </c>
      <c r="C31" s="20" t="s">
        <v>61</v>
      </c>
      <c r="D31" s="32"/>
      <c r="E31"/>
    </row>
    <row r="32" spans="2:9" ht="31.5" customHeight="1" x14ac:dyDescent="0.25">
      <c r="B32" s="19" t="s">
        <v>42</v>
      </c>
      <c r="C32" s="20" t="s">
        <v>62</v>
      </c>
      <c r="D32" s="32">
        <v>2000</v>
      </c>
      <c r="E32"/>
    </row>
    <row r="33" spans="2:5" ht="16.5" customHeight="1" x14ac:dyDescent="0.25">
      <c r="B33" s="19" t="s">
        <v>43</v>
      </c>
      <c r="C33" s="20" t="s">
        <v>63</v>
      </c>
      <c r="D33" s="32">
        <v>30289.01</v>
      </c>
      <c r="E33"/>
    </row>
    <row r="34" spans="2:5" ht="116.5" customHeight="1" x14ac:dyDescent="0.25">
      <c r="B34" s="19" t="s">
        <v>44</v>
      </c>
      <c r="C34" s="20" t="s">
        <v>64</v>
      </c>
      <c r="D34" s="32">
        <v>24000</v>
      </c>
      <c r="E34"/>
    </row>
    <row r="35" spans="2:5" ht="48.65" customHeight="1" x14ac:dyDescent="0.25">
      <c r="B35" s="19" t="s">
        <v>45</v>
      </c>
      <c r="C35" s="20" t="s">
        <v>65</v>
      </c>
      <c r="D35" s="32">
        <v>44227.78</v>
      </c>
      <c r="E35"/>
    </row>
    <row r="36" spans="2:5" ht="42" x14ac:dyDescent="0.25">
      <c r="B36" s="19" t="s">
        <v>46</v>
      </c>
      <c r="C36" s="20" t="s">
        <v>66</v>
      </c>
      <c r="D36" s="32">
        <v>110976</v>
      </c>
      <c r="E36"/>
    </row>
    <row r="37" spans="2:5" ht="84" x14ac:dyDescent="0.25">
      <c r="B37" s="21" t="s">
        <v>47</v>
      </c>
      <c r="C37" s="22"/>
      <c r="D37" s="33"/>
      <c r="E37"/>
    </row>
    <row r="38" spans="2:5" ht="42" x14ac:dyDescent="0.25">
      <c r="B38" s="21" t="s">
        <v>55</v>
      </c>
      <c r="C38" s="20" t="s">
        <v>67</v>
      </c>
      <c r="D38" s="32">
        <v>29000</v>
      </c>
      <c r="E38"/>
    </row>
    <row r="39" spans="2:5" ht="14.5" x14ac:dyDescent="0.25">
      <c r="B39" s="24" t="s">
        <v>48</v>
      </c>
      <c r="C39" s="20"/>
      <c r="D39" s="32"/>
      <c r="E39"/>
    </row>
    <row r="40" spans="2:5" ht="14.5" x14ac:dyDescent="0.25">
      <c r="B40" s="24" t="s">
        <v>48</v>
      </c>
      <c r="C40" s="20"/>
      <c r="D40" s="32"/>
      <c r="E40"/>
    </row>
    <row r="41" spans="2:5" ht="15" thickBot="1" x14ac:dyDescent="0.3">
      <c r="B41" s="25" t="s">
        <v>48</v>
      </c>
      <c r="C41" s="23"/>
      <c r="D41" s="34"/>
      <c r="E41"/>
    </row>
    <row r="42" spans="2:5" ht="14.5" thickTop="1" x14ac:dyDescent="0.25">
      <c r="B42" s="57" t="s">
        <v>35</v>
      </c>
      <c r="C42" s="58"/>
      <c r="D42" s="26">
        <f>IF(SUM(D30:D41)=0,"",SUM(D30:D41))</f>
        <v>333492.79000000004</v>
      </c>
      <c r="E42"/>
    </row>
  </sheetData>
  <mergeCells count="5">
    <mergeCell ref="E3:G3"/>
    <mergeCell ref="E4:G4"/>
    <mergeCell ref="B6:H6"/>
    <mergeCell ref="B42:C42"/>
    <mergeCell ref="B25:E25"/>
  </mergeCells>
  <conditionalFormatting sqref="D37">
    <cfRule type="cellIs" dxfId="26" priority="1" operator="greaterThan">
      <formula>$D$42*0.05</formula>
    </cfRule>
    <cfRule type="cellIs" dxfId="25" priority="2" operator="greaterThan">
      <formula>" 0.05*$D$36"</formula>
    </cfRule>
    <cfRule type="cellIs" dxfId="24" priority="3" operator="greaterThan">
      <formula>"0.05*$D$36"</formula>
    </cfRule>
  </conditionalFormatting>
  <pageMargins left="0.7" right="0.7" top="0.75" bottom="0.75" header="0.3" footer="0.3"/>
  <pageSetup scale="46" orientation="landscape" horizontalDpi="4294967293" verticalDpi="1200" r:id="rId1"/>
  <colBreaks count="2" manualBreakCount="2">
    <brk id="8" max="35" man="1"/>
    <brk id="9"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42"/>
  <sheetViews>
    <sheetView showGridLines="0" zoomScale="70" zoomScaleNormal="70" workbookViewId="0">
      <selection activeCell="B3" sqref="B3"/>
    </sheetView>
  </sheetViews>
  <sheetFormatPr defaultColWidth="8.81640625" defaultRowHeight="12.5" x14ac:dyDescent="0.25"/>
  <cols>
    <col min="1" max="1" width="3.453125" style="16" customWidth="1"/>
    <col min="2" max="2" width="64.54296875" style="16" customWidth="1"/>
    <col min="3" max="3" width="39.54296875" style="16" customWidth="1"/>
    <col min="4" max="4" width="29" style="16" customWidth="1"/>
    <col min="5" max="5" width="26.453125" style="16" bestFit="1" customWidth="1"/>
    <col min="6" max="6" width="25.54296875" style="16" bestFit="1" customWidth="1"/>
    <col min="7" max="7" width="29" style="16" customWidth="1"/>
    <col min="8" max="8" width="32.54296875" style="16" customWidth="1"/>
    <col min="9" max="9" width="16.81640625" style="16" customWidth="1"/>
    <col min="10" max="16384" width="8.81640625" style="16"/>
  </cols>
  <sheetData>
    <row r="1" spans="1:9" ht="14" x14ac:dyDescent="0.3">
      <c r="A1" s="1" t="s">
        <v>5</v>
      </c>
    </row>
    <row r="2" spans="1:9" ht="14" x14ac:dyDescent="0.3">
      <c r="A2" s="1" t="s">
        <v>6</v>
      </c>
      <c r="D2" s="2"/>
      <c r="E2" s="2"/>
      <c r="F2" s="2"/>
      <c r="G2" s="2"/>
      <c r="H2" s="2"/>
    </row>
    <row r="3" spans="1:9" ht="14" x14ac:dyDescent="0.3">
      <c r="A3" s="1" t="s">
        <v>19</v>
      </c>
      <c r="D3" s="3" t="s">
        <v>20</v>
      </c>
      <c r="E3" s="50" t="s">
        <v>68</v>
      </c>
      <c r="F3" s="51"/>
      <c r="G3" s="52"/>
    </row>
    <row r="4" spans="1:9" ht="13" x14ac:dyDescent="0.3">
      <c r="A4" s="5"/>
      <c r="C4" s="2"/>
      <c r="E4" s="53" t="s">
        <v>21</v>
      </c>
      <c r="F4" s="54"/>
      <c r="G4" s="55"/>
    </row>
    <row r="5" spans="1:9" ht="13" x14ac:dyDescent="0.3">
      <c r="A5" s="5"/>
    </row>
    <row r="6" spans="1:9" ht="69" customHeight="1" x14ac:dyDescent="0.3">
      <c r="A6" s="5"/>
      <c r="B6" s="56" t="s">
        <v>22</v>
      </c>
      <c r="C6" s="49"/>
      <c r="D6" s="49"/>
      <c r="E6" s="49"/>
      <c r="F6" s="49"/>
      <c r="G6" s="49"/>
      <c r="H6" s="49"/>
    </row>
    <row r="7" spans="1:9" ht="13" x14ac:dyDescent="0.3">
      <c r="A7" s="5"/>
    </row>
    <row r="8" spans="1:9" ht="13" x14ac:dyDescent="0.3">
      <c r="A8" s="5"/>
      <c r="B8" s="5" t="s">
        <v>23</v>
      </c>
    </row>
    <row r="9" spans="1:9" ht="13" x14ac:dyDescent="0.3">
      <c r="A9" s="5"/>
      <c r="B9" s="13" t="s">
        <v>24</v>
      </c>
      <c r="C9" s="27">
        <f>IFERROR(I25+D42,"")</f>
        <v>2079747.9999999998</v>
      </c>
    </row>
    <row r="10" spans="1:9" ht="13" x14ac:dyDescent="0.3">
      <c r="A10" s="5"/>
      <c r="B10" s="13" t="s">
        <v>25</v>
      </c>
      <c r="C10" s="27">
        <f>IFERROR(C9*2,"")</f>
        <v>4159495.9999999995</v>
      </c>
    </row>
    <row r="11" spans="1:9" ht="13" x14ac:dyDescent="0.3">
      <c r="A11" s="5"/>
    </row>
    <row r="12" spans="1:9" ht="13" x14ac:dyDescent="0.3">
      <c r="B12" s="5" t="s">
        <v>26</v>
      </c>
    </row>
    <row r="13" spans="1:9" ht="48" customHeight="1" x14ac:dyDescent="0.25">
      <c r="B13" s="4" t="s">
        <v>27</v>
      </c>
      <c r="C13" s="6" t="s">
        <v>28</v>
      </c>
      <c r="D13" s="6" t="s">
        <v>29</v>
      </c>
      <c r="E13" s="6" t="s">
        <v>30</v>
      </c>
      <c r="F13" s="11" t="s">
        <v>31</v>
      </c>
      <c r="G13" s="11" t="s">
        <v>32</v>
      </c>
      <c r="H13" s="11" t="s">
        <v>33</v>
      </c>
      <c r="I13" s="11" t="s">
        <v>34</v>
      </c>
    </row>
    <row r="14" spans="1:9" x14ac:dyDescent="0.25">
      <c r="B14" s="10" t="s">
        <v>51</v>
      </c>
      <c r="C14" s="10" t="s">
        <v>57</v>
      </c>
      <c r="D14" s="30">
        <v>37.18</v>
      </c>
      <c r="E14" s="30">
        <v>51126</v>
      </c>
      <c r="F14" s="10">
        <v>2.5</v>
      </c>
      <c r="G14" s="10"/>
      <c r="H14" s="12">
        <f>IF(SUM(F14:G14)=0,"",SUM(F14:G14))</f>
        <v>2.5</v>
      </c>
      <c r="I14" s="27">
        <f>IFERROR(IF(D14*40*50=0,"",((D14*40*50)*H14)+E14),"")</f>
        <v>237026</v>
      </c>
    </row>
    <row r="15" spans="1:9" x14ac:dyDescent="0.25">
      <c r="B15" s="10" t="s">
        <v>52</v>
      </c>
      <c r="C15" s="10" t="s">
        <v>56</v>
      </c>
      <c r="D15" s="30">
        <v>25.99</v>
      </c>
      <c r="E15" s="30">
        <v>314426</v>
      </c>
      <c r="F15" s="10">
        <v>22</v>
      </c>
      <c r="G15" s="10"/>
      <c r="H15" s="12">
        <f t="shared" ref="H15:H23" si="0">IF(SUM(F15:G15)=0,"",SUM(F15:G15))</f>
        <v>22</v>
      </c>
      <c r="I15" s="27">
        <f t="shared" ref="I15:I17" si="1">IFERROR(IF(D15*40*50=0,"",((D15*40*50)*H15)+E15),"")</f>
        <v>1457985.9999999998</v>
      </c>
    </row>
    <row r="16" spans="1:9" x14ac:dyDescent="0.25">
      <c r="B16" s="10" t="s">
        <v>53</v>
      </c>
      <c r="C16" s="10" t="s">
        <v>59</v>
      </c>
      <c r="D16" s="30">
        <v>19.5</v>
      </c>
      <c r="E16" s="30">
        <v>29486</v>
      </c>
      <c r="F16" s="10">
        <v>2.75</v>
      </c>
      <c r="G16" s="10"/>
      <c r="H16" s="12">
        <f t="shared" si="0"/>
        <v>2.75</v>
      </c>
      <c r="I16" s="27">
        <f t="shared" si="1"/>
        <v>136736</v>
      </c>
    </row>
    <row r="17" spans="2:9" x14ac:dyDescent="0.25">
      <c r="B17" s="10" t="s">
        <v>54</v>
      </c>
      <c r="C17" s="10" t="s">
        <v>58</v>
      </c>
      <c r="D17" s="30">
        <v>72</v>
      </c>
      <c r="E17" s="30"/>
      <c r="F17" s="10"/>
      <c r="G17" s="10">
        <v>0.2</v>
      </c>
      <c r="H17" s="12">
        <f t="shared" si="0"/>
        <v>0.2</v>
      </c>
      <c r="I17" s="27">
        <f t="shared" si="1"/>
        <v>28800</v>
      </c>
    </row>
    <row r="18" spans="2:9" x14ac:dyDescent="0.25">
      <c r="B18" s="10"/>
      <c r="C18" s="10"/>
      <c r="D18" s="30"/>
      <c r="E18" s="30"/>
      <c r="F18" s="10"/>
      <c r="G18" s="10"/>
      <c r="H18" s="12" t="str">
        <f t="shared" si="0"/>
        <v/>
      </c>
      <c r="I18" s="27" t="str">
        <f t="shared" ref="I18:I23" si="2">IFERROR(IF(D18*40*50=0,"",((D18*40*50)+E18)*H18),"")</f>
        <v/>
      </c>
    </row>
    <row r="19" spans="2:9" x14ac:dyDescent="0.25">
      <c r="B19" s="10"/>
      <c r="C19" s="10"/>
      <c r="D19" s="30"/>
      <c r="E19" s="30"/>
      <c r="F19" s="10"/>
      <c r="G19" s="10"/>
      <c r="H19" s="12" t="str">
        <f t="shared" si="0"/>
        <v/>
      </c>
      <c r="I19" s="27" t="str">
        <f t="shared" si="2"/>
        <v/>
      </c>
    </row>
    <row r="20" spans="2:9" x14ac:dyDescent="0.25">
      <c r="B20" s="10"/>
      <c r="C20" s="10"/>
      <c r="D20" s="30"/>
      <c r="E20" s="30"/>
      <c r="F20" s="10"/>
      <c r="G20" s="10"/>
      <c r="H20" s="12" t="str">
        <f t="shared" si="0"/>
        <v/>
      </c>
      <c r="I20" s="27" t="str">
        <f t="shared" si="2"/>
        <v/>
      </c>
    </row>
    <row r="21" spans="2:9" x14ac:dyDescent="0.25">
      <c r="B21" s="10"/>
      <c r="C21" s="10"/>
      <c r="D21" s="30"/>
      <c r="E21" s="30"/>
      <c r="F21" s="10"/>
      <c r="G21" s="10"/>
      <c r="H21" s="12" t="str">
        <f t="shared" si="0"/>
        <v/>
      </c>
      <c r="I21" s="27" t="str">
        <f t="shared" si="2"/>
        <v/>
      </c>
    </row>
    <row r="22" spans="2:9" x14ac:dyDescent="0.25">
      <c r="B22" s="10"/>
      <c r="C22" s="10"/>
      <c r="D22" s="30"/>
      <c r="E22" s="30"/>
      <c r="F22" s="10"/>
      <c r="G22" s="10"/>
      <c r="H22" s="12" t="str">
        <f t="shared" si="0"/>
        <v/>
      </c>
      <c r="I22" s="27" t="str">
        <f t="shared" si="2"/>
        <v/>
      </c>
    </row>
    <row r="23" spans="2:9" x14ac:dyDescent="0.25">
      <c r="B23" s="10"/>
      <c r="C23" s="10"/>
      <c r="D23" s="30"/>
      <c r="E23" s="30"/>
      <c r="F23" s="10"/>
      <c r="G23" s="10"/>
      <c r="H23" s="12" t="str">
        <f t="shared" si="0"/>
        <v/>
      </c>
      <c r="I23" s="27" t="str">
        <f t="shared" si="2"/>
        <v/>
      </c>
    </row>
    <row r="24" spans="2:9" ht="13" thickBot="1" x14ac:dyDescent="0.3">
      <c r="B24" s="17"/>
      <c r="C24" s="17"/>
      <c r="D24" s="31"/>
      <c r="E24" s="31"/>
      <c r="F24" s="17"/>
      <c r="G24" s="17"/>
      <c r="H24" s="14" t="str">
        <f>IF(SUM(F24:G24)=0,"",SUM(F24:G24))</f>
        <v/>
      </c>
      <c r="I24" s="28" t="str">
        <f t="shared" ref="I24" si="3">IFERROR(IF(D24*40*50=0,"",((D24*40*50)+E24)*H24),"")</f>
        <v/>
      </c>
    </row>
    <row r="25" spans="2:9" ht="13.5" thickTop="1" x14ac:dyDescent="0.25">
      <c r="B25" s="59" t="s">
        <v>35</v>
      </c>
      <c r="C25" s="60"/>
      <c r="D25" s="60"/>
      <c r="E25" s="61"/>
      <c r="F25" s="18">
        <f>IF(SUM(F14:F24)=0,"",SUM(F14:F24))</f>
        <v>27.25</v>
      </c>
      <c r="G25" s="18">
        <f>IF(SUM(G14:G24)=0,"",SUM(G14:G24))</f>
        <v>0.2</v>
      </c>
      <c r="H25" s="18">
        <f>IF(SUM(H14:H24)=0,"",SUM(H14:H24))</f>
        <v>27.45</v>
      </c>
      <c r="I25" s="29">
        <f>IF(SUM(I14:I24)=0,"",SUM(I14:I24))</f>
        <v>1860547.9999999998</v>
      </c>
    </row>
    <row r="26" spans="2:9" s="38" customFormat="1" ht="13" x14ac:dyDescent="0.25">
      <c r="B26" s="37" t="s">
        <v>36</v>
      </c>
      <c r="C26" s="36"/>
      <c r="D26" s="36"/>
      <c r="E26" s="36"/>
      <c r="I26" s="39"/>
    </row>
    <row r="28" spans="2:9" ht="13" x14ac:dyDescent="0.3">
      <c r="B28" s="5" t="s">
        <v>37</v>
      </c>
    </row>
    <row r="29" spans="2:9" ht="31" customHeight="1" x14ac:dyDescent="0.25">
      <c r="B29" s="4" t="s">
        <v>38</v>
      </c>
      <c r="C29" s="4" t="s">
        <v>39</v>
      </c>
      <c r="D29" s="6" t="s">
        <v>34</v>
      </c>
    </row>
    <row r="30" spans="2:9" ht="16.5" customHeight="1" x14ac:dyDescent="0.25">
      <c r="B30" s="19" t="s">
        <v>40</v>
      </c>
      <c r="C30" s="20" t="s">
        <v>60</v>
      </c>
      <c r="D30" s="32">
        <v>59700</v>
      </c>
    </row>
    <row r="31" spans="2:9" ht="28" x14ac:dyDescent="0.25">
      <c r="B31" s="19" t="s">
        <v>41</v>
      </c>
      <c r="C31" s="20" t="s">
        <v>61</v>
      </c>
      <c r="D31" s="32"/>
    </row>
    <row r="32" spans="2:9" ht="28" x14ac:dyDescent="0.25">
      <c r="B32" s="19" t="s">
        <v>42</v>
      </c>
      <c r="C32" s="20" t="s">
        <v>62</v>
      </c>
      <c r="D32" s="32">
        <v>1500</v>
      </c>
    </row>
    <row r="33" spans="2:4" ht="28" x14ac:dyDescent="0.25">
      <c r="B33" s="19" t="s">
        <v>43</v>
      </c>
      <c r="C33" s="20" t="s">
        <v>63</v>
      </c>
      <c r="D33" s="32">
        <v>14410</v>
      </c>
    </row>
    <row r="34" spans="2:4" ht="112" x14ac:dyDescent="0.25">
      <c r="B34" s="19" t="s">
        <v>44</v>
      </c>
      <c r="C34" s="20" t="s">
        <v>64</v>
      </c>
      <c r="D34" s="32">
        <v>15000</v>
      </c>
    </row>
    <row r="35" spans="2:4" ht="56" x14ac:dyDescent="0.25">
      <c r="B35" s="19" t="s">
        <v>45</v>
      </c>
      <c r="C35" s="20" t="s">
        <v>65</v>
      </c>
      <c r="D35" s="32">
        <v>30230</v>
      </c>
    </row>
    <row r="36" spans="2:4" ht="42" x14ac:dyDescent="0.25">
      <c r="B36" s="19" t="s">
        <v>46</v>
      </c>
      <c r="C36" s="20" t="s">
        <v>66</v>
      </c>
      <c r="D36" s="32">
        <v>69360</v>
      </c>
    </row>
    <row r="37" spans="2:4" ht="84" x14ac:dyDescent="0.25">
      <c r="B37" s="21" t="s">
        <v>47</v>
      </c>
      <c r="C37" s="22"/>
      <c r="D37" s="33"/>
    </row>
    <row r="38" spans="2:4" ht="42" x14ac:dyDescent="0.25">
      <c r="B38" s="21" t="s">
        <v>55</v>
      </c>
      <c r="C38" s="20" t="s">
        <v>67</v>
      </c>
      <c r="D38" s="32">
        <v>29000</v>
      </c>
    </row>
    <row r="39" spans="2:4" ht="14.5" x14ac:dyDescent="0.25">
      <c r="B39" s="24" t="s">
        <v>48</v>
      </c>
      <c r="C39" s="20"/>
      <c r="D39" s="32"/>
    </row>
    <row r="40" spans="2:4" ht="14.5" x14ac:dyDescent="0.25">
      <c r="B40" s="24" t="s">
        <v>48</v>
      </c>
      <c r="C40" s="20"/>
      <c r="D40" s="32"/>
    </row>
    <row r="41" spans="2:4" ht="15" thickBot="1" x14ac:dyDescent="0.3">
      <c r="B41" s="25" t="s">
        <v>48</v>
      </c>
      <c r="C41" s="23"/>
      <c r="D41" s="34"/>
    </row>
    <row r="42" spans="2:4" ht="14.5" thickTop="1" x14ac:dyDescent="0.25">
      <c r="B42" s="57" t="s">
        <v>35</v>
      </c>
      <c r="C42" s="58"/>
      <c r="D42" s="26">
        <f>IF(SUM(D30:D41)=0,"",SUM(D30:D41))</f>
        <v>219200</v>
      </c>
    </row>
  </sheetData>
  <mergeCells count="5">
    <mergeCell ref="B42:C42"/>
    <mergeCell ref="E3:G3"/>
    <mergeCell ref="E4:G4"/>
    <mergeCell ref="B6:H6"/>
    <mergeCell ref="B25:E25"/>
  </mergeCells>
  <conditionalFormatting sqref="D37">
    <cfRule type="cellIs" dxfId="23" priority="1" operator="greaterThan">
      <formula>$D$42*0.05</formula>
    </cfRule>
    <cfRule type="cellIs" dxfId="22" priority="2" operator="greaterThan">
      <formula>" 0.05*$D$36"</formula>
    </cfRule>
    <cfRule type="cellIs" dxfId="21" priority="3" operator="greaterThan">
      <formula>"0.05*$D$36"</formula>
    </cfRule>
  </conditionalFormatting>
  <pageMargins left="0.7" right="0.7" top="0.75" bottom="0.75" header="0.3" footer="0.3"/>
  <pageSetup scale="46" orientation="landscape" horizontalDpi="4294967293" verticalDpi="1200" r:id="rId1"/>
  <colBreaks count="2" manualBreakCount="2">
    <brk id="7" max="35" man="1"/>
    <brk id="8"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42"/>
  <sheetViews>
    <sheetView showGridLines="0" topLeftCell="A2" zoomScale="70" zoomScaleNormal="70" workbookViewId="0">
      <selection activeCell="E3" sqref="E3:G3"/>
    </sheetView>
  </sheetViews>
  <sheetFormatPr defaultColWidth="8.81640625" defaultRowHeight="12.5" x14ac:dyDescent="0.25"/>
  <cols>
    <col min="1" max="1" width="3.453125" style="16" customWidth="1"/>
    <col min="2" max="2" width="64.54296875" style="16" customWidth="1"/>
    <col min="3" max="3" width="39.54296875" style="16" customWidth="1"/>
    <col min="4" max="4" width="29.453125" style="16" customWidth="1"/>
    <col min="5" max="5" width="26.453125" style="16" bestFit="1" customWidth="1"/>
    <col min="6" max="6" width="25.54296875" style="16" bestFit="1" customWidth="1"/>
    <col min="7" max="7" width="26.1796875" style="16" customWidth="1"/>
    <col min="8" max="8" width="32.54296875" style="16" customWidth="1"/>
    <col min="9" max="9" width="19.81640625" style="16" customWidth="1"/>
    <col min="10" max="16384" width="8.81640625" style="16"/>
  </cols>
  <sheetData>
    <row r="1" spans="1:9" ht="14" x14ac:dyDescent="0.3">
      <c r="A1" s="1" t="s">
        <v>5</v>
      </c>
    </row>
    <row r="2" spans="1:9" ht="14" x14ac:dyDescent="0.3">
      <c r="A2" s="1" t="s">
        <v>6</v>
      </c>
      <c r="D2" s="2"/>
      <c r="E2" s="2"/>
      <c r="F2" s="2"/>
      <c r="G2" s="2"/>
      <c r="H2" s="2"/>
    </row>
    <row r="3" spans="1:9" ht="14" x14ac:dyDescent="0.3">
      <c r="A3" s="1" t="s">
        <v>19</v>
      </c>
      <c r="D3" s="3" t="s">
        <v>20</v>
      </c>
      <c r="E3" s="50" t="s">
        <v>68</v>
      </c>
      <c r="F3" s="51"/>
      <c r="G3" s="52"/>
    </row>
    <row r="4" spans="1:9" ht="13" x14ac:dyDescent="0.3">
      <c r="A4" s="5"/>
      <c r="C4" s="2"/>
      <c r="E4" s="53" t="s">
        <v>21</v>
      </c>
      <c r="F4" s="54"/>
      <c r="G4" s="55"/>
    </row>
    <row r="5" spans="1:9" ht="13" x14ac:dyDescent="0.3">
      <c r="A5" s="5"/>
    </row>
    <row r="6" spans="1:9" ht="69" customHeight="1" x14ac:dyDescent="0.3">
      <c r="A6" s="5"/>
      <c r="B6" s="56" t="s">
        <v>22</v>
      </c>
      <c r="C6" s="49"/>
      <c r="D6" s="49"/>
      <c r="E6" s="49"/>
      <c r="F6" s="49"/>
      <c r="G6" s="49"/>
      <c r="H6" s="49"/>
    </row>
    <row r="7" spans="1:9" ht="13" x14ac:dyDescent="0.3">
      <c r="A7" s="5"/>
    </row>
    <row r="8" spans="1:9" ht="13" x14ac:dyDescent="0.3">
      <c r="A8" s="5"/>
      <c r="B8" s="5" t="s">
        <v>23</v>
      </c>
    </row>
    <row r="9" spans="1:9" ht="13" x14ac:dyDescent="0.3">
      <c r="A9" s="5"/>
      <c r="B9" s="13" t="s">
        <v>24</v>
      </c>
      <c r="C9" s="27">
        <f>IFERROR(I25+D42,"")</f>
        <v>2665469</v>
      </c>
    </row>
    <row r="10" spans="1:9" ht="13" x14ac:dyDescent="0.3">
      <c r="A10" s="5"/>
      <c r="B10" s="13" t="s">
        <v>25</v>
      </c>
      <c r="C10" s="27">
        <f>IFERROR(C9*2,"")</f>
        <v>5330938</v>
      </c>
    </row>
    <row r="11" spans="1:9" ht="13" x14ac:dyDescent="0.3">
      <c r="A11" s="5"/>
    </row>
    <row r="12" spans="1:9" ht="13" x14ac:dyDescent="0.3">
      <c r="B12" s="5" t="s">
        <v>26</v>
      </c>
    </row>
    <row r="13" spans="1:9" ht="40.25" customHeight="1" x14ac:dyDescent="0.25">
      <c r="B13" s="4" t="s">
        <v>27</v>
      </c>
      <c r="C13" s="6" t="s">
        <v>28</v>
      </c>
      <c r="D13" s="6" t="s">
        <v>29</v>
      </c>
      <c r="E13" s="6" t="s">
        <v>30</v>
      </c>
      <c r="F13" s="11" t="s">
        <v>31</v>
      </c>
      <c r="G13" s="11" t="s">
        <v>32</v>
      </c>
      <c r="H13" s="11" t="s">
        <v>33</v>
      </c>
      <c r="I13" s="11" t="s">
        <v>34</v>
      </c>
    </row>
    <row r="14" spans="1:9" x14ac:dyDescent="0.25">
      <c r="B14" s="10" t="s">
        <v>51</v>
      </c>
      <c r="C14" s="10" t="s">
        <v>57</v>
      </c>
      <c r="D14" s="30">
        <v>31.99</v>
      </c>
      <c r="E14" s="30">
        <v>96770</v>
      </c>
      <c r="F14" s="10">
        <v>5.5</v>
      </c>
      <c r="G14" s="10"/>
      <c r="H14" s="12">
        <f>IF(SUM(F14:G14)=0,"",SUM(F14:G14))</f>
        <v>5.5</v>
      </c>
      <c r="I14" s="27">
        <f>IFERROR(IF(D14*40*50=0,"",((D14*40*50)*H14)+E14),"")</f>
        <v>448659.99999999994</v>
      </c>
    </row>
    <row r="15" spans="1:9" x14ac:dyDescent="0.25">
      <c r="B15" s="10" t="s">
        <v>52</v>
      </c>
      <c r="C15" s="10" t="s">
        <v>56</v>
      </c>
      <c r="D15" s="30">
        <v>24.09</v>
      </c>
      <c r="E15" s="30">
        <v>371003</v>
      </c>
      <c r="F15" s="10">
        <v>28</v>
      </c>
      <c r="G15" s="10"/>
      <c r="H15" s="12">
        <f t="shared" ref="H15:H23" si="0">IF(SUM(F15:G15)=0,"",SUM(F15:G15))</f>
        <v>28</v>
      </c>
      <c r="I15" s="27">
        <f t="shared" ref="I15:I17" si="1">IFERROR(IF(D15*40*50=0,"",((D15*40*50)*H15)+E15),"")</f>
        <v>1720043</v>
      </c>
    </row>
    <row r="16" spans="1:9" x14ac:dyDescent="0.25">
      <c r="B16" s="10" t="s">
        <v>53</v>
      </c>
      <c r="C16" s="10" t="s">
        <v>59</v>
      </c>
      <c r="D16" s="30">
        <v>20.059999999999999</v>
      </c>
      <c r="E16" s="30">
        <v>41380</v>
      </c>
      <c r="F16" s="10">
        <v>3.75</v>
      </c>
      <c r="G16" s="10"/>
      <c r="H16" s="12">
        <f t="shared" si="0"/>
        <v>3.75</v>
      </c>
      <c r="I16" s="27">
        <f t="shared" si="1"/>
        <v>191830</v>
      </c>
    </row>
    <row r="17" spans="2:9" x14ac:dyDescent="0.25">
      <c r="B17" s="10" t="s">
        <v>54</v>
      </c>
      <c r="C17" s="10" t="s">
        <v>58</v>
      </c>
      <c r="D17" s="30">
        <v>72</v>
      </c>
      <c r="E17" s="30"/>
      <c r="F17" s="10"/>
      <c r="G17" s="10">
        <v>0.28000000000000003</v>
      </c>
      <c r="H17" s="12">
        <f t="shared" si="0"/>
        <v>0.28000000000000003</v>
      </c>
      <c r="I17" s="27">
        <f t="shared" si="1"/>
        <v>40320.000000000007</v>
      </c>
    </row>
    <row r="18" spans="2:9" x14ac:dyDescent="0.25">
      <c r="B18" s="10"/>
      <c r="C18" s="10"/>
      <c r="D18" s="30"/>
      <c r="E18" s="30"/>
      <c r="F18" s="10"/>
      <c r="G18" s="10"/>
      <c r="H18" s="12" t="str">
        <f t="shared" si="0"/>
        <v/>
      </c>
      <c r="I18" s="27" t="str">
        <f t="shared" ref="I18:I23" si="2">IFERROR(IF(D18*40*50=0,"",((D18*40*50)+E18)*H18),"")</f>
        <v/>
      </c>
    </row>
    <row r="19" spans="2:9" x14ac:dyDescent="0.25">
      <c r="B19" s="10"/>
      <c r="C19" s="10"/>
      <c r="D19" s="30"/>
      <c r="E19" s="30"/>
      <c r="F19" s="10"/>
      <c r="G19" s="10"/>
      <c r="H19" s="12" t="str">
        <f t="shared" si="0"/>
        <v/>
      </c>
      <c r="I19" s="27" t="str">
        <f t="shared" si="2"/>
        <v/>
      </c>
    </row>
    <row r="20" spans="2:9" x14ac:dyDescent="0.25">
      <c r="B20" s="10"/>
      <c r="C20" s="10"/>
      <c r="D20" s="30"/>
      <c r="E20" s="30"/>
      <c r="F20" s="10"/>
      <c r="G20" s="10"/>
      <c r="H20" s="12" t="str">
        <f t="shared" si="0"/>
        <v/>
      </c>
      <c r="I20" s="27" t="str">
        <f t="shared" si="2"/>
        <v/>
      </c>
    </row>
    <row r="21" spans="2:9" x14ac:dyDescent="0.25">
      <c r="B21" s="10"/>
      <c r="C21" s="10"/>
      <c r="D21" s="30"/>
      <c r="E21" s="30"/>
      <c r="F21" s="10"/>
      <c r="G21" s="10"/>
      <c r="H21" s="12" t="str">
        <f t="shared" si="0"/>
        <v/>
      </c>
      <c r="I21" s="27" t="str">
        <f t="shared" si="2"/>
        <v/>
      </c>
    </row>
    <row r="22" spans="2:9" x14ac:dyDescent="0.25">
      <c r="B22" s="10"/>
      <c r="C22" s="10"/>
      <c r="D22" s="30"/>
      <c r="E22" s="30"/>
      <c r="F22" s="10"/>
      <c r="G22" s="10"/>
      <c r="H22" s="12" t="str">
        <f t="shared" si="0"/>
        <v/>
      </c>
      <c r="I22" s="27" t="str">
        <f t="shared" si="2"/>
        <v/>
      </c>
    </row>
    <row r="23" spans="2:9" x14ac:dyDescent="0.25">
      <c r="B23" s="10"/>
      <c r="C23" s="10"/>
      <c r="D23" s="30"/>
      <c r="E23" s="30"/>
      <c r="F23" s="10"/>
      <c r="G23" s="10"/>
      <c r="H23" s="12" t="str">
        <f t="shared" si="0"/>
        <v/>
      </c>
      <c r="I23" s="27" t="str">
        <f t="shared" si="2"/>
        <v/>
      </c>
    </row>
    <row r="24" spans="2:9" ht="13" thickBot="1" x14ac:dyDescent="0.3">
      <c r="B24" s="17"/>
      <c r="C24" s="17"/>
      <c r="D24" s="31"/>
      <c r="E24" s="31"/>
      <c r="F24" s="17"/>
      <c r="G24" s="17"/>
      <c r="H24" s="14" t="str">
        <f>IF(SUM(F24:G24)=0,"",SUM(F24:G24))</f>
        <v/>
      </c>
      <c r="I24" s="28" t="str">
        <f t="shared" ref="I24" si="3">IFERROR(IF(D24*40*50=0,"",((D24*40*50)+E24)*H24),"")</f>
        <v/>
      </c>
    </row>
    <row r="25" spans="2:9" ht="13.5" thickTop="1" x14ac:dyDescent="0.25">
      <c r="B25" s="59" t="s">
        <v>35</v>
      </c>
      <c r="C25" s="60"/>
      <c r="D25" s="60"/>
      <c r="E25" s="61"/>
      <c r="F25" s="18">
        <f>IF(SUM(F14:F24)=0,"",SUM(F14:F24))</f>
        <v>37.25</v>
      </c>
      <c r="G25" s="18">
        <f>IF(SUM(G14:G24)=0,"",SUM(G14:G24))</f>
        <v>0.28000000000000003</v>
      </c>
      <c r="H25" s="18">
        <f>IF(SUM(H14:H24)=0,"",SUM(H14:H24))</f>
        <v>37.53</v>
      </c>
      <c r="I25" s="29">
        <f>IF(SUM(I14:I24)=0,"",SUM(I14:I24))</f>
        <v>2400853</v>
      </c>
    </row>
    <row r="26" spans="2:9" s="38" customFormat="1" ht="13" x14ac:dyDescent="0.25">
      <c r="B26" s="37" t="s">
        <v>36</v>
      </c>
      <c r="C26" s="36"/>
      <c r="D26" s="36"/>
      <c r="E26" s="36"/>
      <c r="I26" s="39"/>
    </row>
    <row r="28" spans="2:9" ht="13" x14ac:dyDescent="0.3">
      <c r="B28" s="5" t="s">
        <v>37</v>
      </c>
    </row>
    <row r="29" spans="2:9" ht="31" customHeight="1" x14ac:dyDescent="0.25">
      <c r="B29" s="4" t="s">
        <v>38</v>
      </c>
      <c r="C29" s="4" t="s">
        <v>39</v>
      </c>
      <c r="D29" s="6" t="s">
        <v>34</v>
      </c>
    </row>
    <row r="30" spans="2:9" ht="16.5" customHeight="1" x14ac:dyDescent="0.25">
      <c r="B30" s="19" t="s">
        <v>40</v>
      </c>
      <c r="C30" s="20" t="s">
        <v>60</v>
      </c>
      <c r="D30" s="32">
        <v>60409</v>
      </c>
    </row>
    <row r="31" spans="2:9" ht="28" x14ac:dyDescent="0.25">
      <c r="B31" s="19" t="s">
        <v>41</v>
      </c>
      <c r="C31" s="20" t="s">
        <v>61</v>
      </c>
      <c r="D31" s="32"/>
    </row>
    <row r="32" spans="2:9" ht="28" x14ac:dyDescent="0.25">
      <c r="B32" s="19" t="s">
        <v>42</v>
      </c>
      <c r="C32" s="20" t="s">
        <v>62</v>
      </c>
      <c r="D32" s="32">
        <v>2000</v>
      </c>
    </row>
    <row r="33" spans="2:4" ht="28" x14ac:dyDescent="0.25">
      <c r="B33" s="19" t="s">
        <v>43</v>
      </c>
      <c r="C33" s="20" t="s">
        <v>63</v>
      </c>
      <c r="D33" s="32">
        <v>21575</v>
      </c>
    </row>
    <row r="34" spans="2:4" ht="112" x14ac:dyDescent="0.25">
      <c r="B34" s="19" t="s">
        <v>44</v>
      </c>
      <c r="C34" s="20" t="s">
        <v>64</v>
      </c>
      <c r="D34" s="32">
        <v>21000</v>
      </c>
    </row>
    <row r="35" spans="2:4" ht="56" x14ac:dyDescent="0.25">
      <c r="B35" s="19" t="s">
        <v>45</v>
      </c>
      <c r="C35" s="20" t="s">
        <v>65</v>
      </c>
      <c r="D35" s="32">
        <v>33528</v>
      </c>
    </row>
    <row r="36" spans="2:4" ht="42" x14ac:dyDescent="0.25">
      <c r="B36" s="19" t="s">
        <v>46</v>
      </c>
      <c r="C36" s="20" t="s">
        <v>66</v>
      </c>
      <c r="D36" s="32">
        <v>97104</v>
      </c>
    </row>
    <row r="37" spans="2:4" ht="84" x14ac:dyDescent="0.25">
      <c r="B37" s="21" t="s">
        <v>47</v>
      </c>
      <c r="C37" s="22"/>
      <c r="D37" s="33"/>
    </row>
    <row r="38" spans="2:4" ht="42" x14ac:dyDescent="0.25">
      <c r="B38" s="21" t="s">
        <v>55</v>
      </c>
      <c r="C38" s="20" t="s">
        <v>67</v>
      </c>
      <c r="D38" s="32">
        <v>29000</v>
      </c>
    </row>
    <row r="39" spans="2:4" ht="14.5" x14ac:dyDescent="0.25">
      <c r="B39" s="24" t="s">
        <v>48</v>
      </c>
      <c r="C39" s="20"/>
      <c r="D39" s="32"/>
    </row>
    <row r="40" spans="2:4" ht="14.5" x14ac:dyDescent="0.25">
      <c r="B40" s="24" t="s">
        <v>48</v>
      </c>
      <c r="C40" s="20"/>
      <c r="D40" s="32"/>
    </row>
    <row r="41" spans="2:4" ht="15" thickBot="1" x14ac:dyDescent="0.3">
      <c r="B41" s="25" t="s">
        <v>48</v>
      </c>
      <c r="C41" s="23"/>
      <c r="D41" s="34"/>
    </row>
    <row r="42" spans="2:4" ht="14.5" thickTop="1" x14ac:dyDescent="0.25">
      <c r="B42" s="57" t="s">
        <v>35</v>
      </c>
      <c r="C42" s="58"/>
      <c r="D42" s="26">
        <f>IF(SUM(D30:D41)=0,"",SUM(D30:D41))</f>
        <v>264616</v>
      </c>
    </row>
  </sheetData>
  <mergeCells count="5">
    <mergeCell ref="B42:C42"/>
    <mergeCell ref="E3:G3"/>
    <mergeCell ref="E4:G4"/>
    <mergeCell ref="B6:H6"/>
    <mergeCell ref="B25:E25"/>
  </mergeCells>
  <conditionalFormatting sqref="D37">
    <cfRule type="cellIs" dxfId="20" priority="1" operator="greaterThan">
      <formula>$D$42*0.05</formula>
    </cfRule>
    <cfRule type="cellIs" dxfId="19" priority="2" operator="greaterThan">
      <formula>" 0.05*$D$36"</formula>
    </cfRule>
    <cfRule type="cellIs" dxfId="18" priority="3" operator="greaterThan">
      <formula>"0.05*$D$36"</formula>
    </cfRule>
  </conditionalFormatting>
  <pageMargins left="0.7" right="0.7" top="0.75" bottom="0.75" header="0.3" footer="0.3"/>
  <pageSetup scale="46" orientation="landscape" horizontalDpi="4294967293" verticalDpi="1200" r:id="rId1"/>
  <colBreaks count="2" manualBreakCount="2">
    <brk id="7" max="35" man="1"/>
    <brk id="8"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42"/>
  <sheetViews>
    <sheetView showGridLines="0" zoomScale="70" zoomScaleNormal="70" workbookViewId="0">
      <selection activeCell="E3" sqref="E3:G3"/>
    </sheetView>
  </sheetViews>
  <sheetFormatPr defaultColWidth="8.81640625" defaultRowHeight="12.5" x14ac:dyDescent="0.25"/>
  <cols>
    <col min="1" max="1" width="3.453125" style="16" customWidth="1"/>
    <col min="2" max="2" width="64.54296875" style="16" customWidth="1"/>
    <col min="3" max="3" width="39.54296875" style="16" customWidth="1"/>
    <col min="4" max="4" width="29.1796875" style="16" customWidth="1"/>
    <col min="5" max="5" width="26.453125" style="16" bestFit="1" customWidth="1"/>
    <col min="6" max="6" width="25.54296875" style="16" bestFit="1" customWidth="1"/>
    <col min="7" max="7" width="26.1796875" style="16" customWidth="1"/>
    <col min="8" max="8" width="32.54296875" style="16" customWidth="1"/>
    <col min="9" max="9" width="16.81640625" style="16" customWidth="1"/>
    <col min="10" max="16384" width="8.81640625" style="16"/>
  </cols>
  <sheetData>
    <row r="1" spans="1:9" ht="14" x14ac:dyDescent="0.3">
      <c r="A1" s="1" t="s">
        <v>5</v>
      </c>
    </row>
    <row r="2" spans="1:9" ht="14" x14ac:dyDescent="0.3">
      <c r="A2" s="1" t="s">
        <v>6</v>
      </c>
      <c r="D2" s="2"/>
      <c r="E2" s="2"/>
      <c r="F2" s="2"/>
      <c r="G2" s="2"/>
      <c r="H2" s="2"/>
    </row>
    <row r="3" spans="1:9" ht="14" x14ac:dyDescent="0.3">
      <c r="A3" s="1" t="s">
        <v>19</v>
      </c>
      <c r="D3" s="3" t="s">
        <v>20</v>
      </c>
      <c r="E3" s="50" t="s">
        <v>68</v>
      </c>
      <c r="F3" s="51"/>
      <c r="G3" s="52"/>
    </row>
    <row r="4" spans="1:9" ht="13" x14ac:dyDescent="0.3">
      <c r="A4" s="5"/>
      <c r="C4" s="2"/>
      <c r="E4" s="53" t="s">
        <v>21</v>
      </c>
      <c r="F4" s="54"/>
      <c r="G4" s="55"/>
    </row>
    <row r="5" spans="1:9" ht="13" x14ac:dyDescent="0.3">
      <c r="A5" s="5"/>
    </row>
    <row r="6" spans="1:9" ht="69" customHeight="1" x14ac:dyDescent="0.3">
      <c r="A6" s="5"/>
      <c r="B6" s="56" t="s">
        <v>22</v>
      </c>
      <c r="C6" s="49"/>
      <c r="D6" s="49"/>
      <c r="E6" s="49"/>
      <c r="F6" s="49"/>
      <c r="G6" s="49"/>
      <c r="H6" s="49"/>
    </row>
    <row r="7" spans="1:9" ht="13" x14ac:dyDescent="0.3">
      <c r="A7" s="5"/>
    </row>
    <row r="8" spans="1:9" ht="13" x14ac:dyDescent="0.3">
      <c r="A8" s="5"/>
      <c r="B8" s="5" t="s">
        <v>23</v>
      </c>
    </row>
    <row r="9" spans="1:9" ht="13" x14ac:dyDescent="0.3">
      <c r="A9" s="5"/>
      <c r="B9" s="13" t="s">
        <v>24</v>
      </c>
      <c r="C9" s="27">
        <f>IFERROR(I25+D42,"")</f>
        <v>1884296</v>
      </c>
    </row>
    <row r="10" spans="1:9" ht="13" x14ac:dyDescent="0.3">
      <c r="A10" s="5"/>
      <c r="B10" s="13" t="s">
        <v>25</v>
      </c>
      <c r="C10" s="27">
        <f>IFERROR(C9*2,"")</f>
        <v>3768592</v>
      </c>
    </row>
    <row r="11" spans="1:9" ht="13" x14ac:dyDescent="0.3">
      <c r="A11" s="5"/>
    </row>
    <row r="12" spans="1:9" ht="13" x14ac:dyDescent="0.3">
      <c r="B12" s="5" t="s">
        <v>26</v>
      </c>
    </row>
    <row r="13" spans="1:9" ht="40.25" customHeight="1" x14ac:dyDescent="0.25">
      <c r="B13" s="4" t="s">
        <v>27</v>
      </c>
      <c r="C13" s="6" t="s">
        <v>28</v>
      </c>
      <c r="D13" s="6" t="s">
        <v>29</v>
      </c>
      <c r="E13" s="6" t="s">
        <v>30</v>
      </c>
      <c r="F13" s="11" t="s">
        <v>31</v>
      </c>
      <c r="G13" s="11" t="s">
        <v>32</v>
      </c>
      <c r="H13" s="11" t="s">
        <v>33</v>
      </c>
      <c r="I13" s="11" t="s">
        <v>34</v>
      </c>
    </row>
    <row r="14" spans="1:9" x14ac:dyDescent="0.25">
      <c r="B14" s="10" t="s">
        <v>51</v>
      </c>
      <c r="C14" s="10" t="s">
        <v>57</v>
      </c>
      <c r="D14" s="30">
        <v>33.479999999999997</v>
      </c>
      <c r="E14" s="30">
        <v>64455</v>
      </c>
      <c r="F14" s="10">
        <v>3.5</v>
      </c>
      <c r="G14" s="10"/>
      <c r="H14" s="12">
        <f>IF(SUM(F14:G14)=0,"",SUM(F14:G14))</f>
        <v>3.5</v>
      </c>
      <c r="I14" s="27">
        <f>IFERROR(IF(D14*40*50=0,"",((D14*40*50)*H14)+E14),"")</f>
        <v>298814.99999999994</v>
      </c>
    </row>
    <row r="15" spans="1:9" x14ac:dyDescent="0.25">
      <c r="B15" s="10" t="s">
        <v>52</v>
      </c>
      <c r="C15" s="10" t="s">
        <v>56</v>
      </c>
      <c r="D15" s="30">
        <v>23.76</v>
      </c>
      <c r="E15" s="30">
        <v>261333</v>
      </c>
      <c r="F15" s="10">
        <v>20</v>
      </c>
      <c r="G15" s="10"/>
      <c r="H15" s="12">
        <f t="shared" ref="H15:H23" si="0">IF(SUM(F15:G15)=0,"",SUM(F15:G15))</f>
        <v>20</v>
      </c>
      <c r="I15" s="27">
        <f t="shared" ref="I15:I17" si="1">IFERROR(IF(D15*40*50=0,"",((D15*40*50)*H15)+E15),"")</f>
        <v>1211733</v>
      </c>
    </row>
    <row r="16" spans="1:9" x14ac:dyDescent="0.25">
      <c r="B16" s="10" t="s">
        <v>53</v>
      </c>
      <c r="C16" s="10" t="s">
        <v>59</v>
      </c>
      <c r="D16" s="30">
        <v>20.68</v>
      </c>
      <c r="E16" s="30">
        <v>31280</v>
      </c>
      <c r="F16" s="10">
        <v>2.75</v>
      </c>
      <c r="G16" s="10"/>
      <c r="H16" s="12">
        <f t="shared" si="0"/>
        <v>2.75</v>
      </c>
      <c r="I16" s="27">
        <f t="shared" si="1"/>
        <v>145020</v>
      </c>
    </row>
    <row r="17" spans="2:9" x14ac:dyDescent="0.25">
      <c r="B17" s="10" t="s">
        <v>54</v>
      </c>
      <c r="C17" s="10" t="s">
        <v>58</v>
      </c>
      <c r="D17" s="30">
        <v>72</v>
      </c>
      <c r="E17" s="30"/>
      <c r="F17" s="30"/>
      <c r="G17" s="30">
        <v>0.2</v>
      </c>
      <c r="H17" s="12">
        <f t="shared" si="0"/>
        <v>0.2</v>
      </c>
      <c r="I17" s="27">
        <f t="shared" si="1"/>
        <v>28800</v>
      </c>
    </row>
    <row r="18" spans="2:9" x14ac:dyDescent="0.25">
      <c r="B18" s="10"/>
      <c r="C18" s="10"/>
      <c r="D18" s="30"/>
      <c r="E18" s="30"/>
      <c r="F18" s="30"/>
      <c r="G18" s="30"/>
      <c r="H18" s="12" t="str">
        <f t="shared" si="0"/>
        <v/>
      </c>
      <c r="I18" s="27" t="str">
        <f t="shared" ref="I18:I23" si="2">IFERROR(IF(D18*40*50=0,"",((D18*40*50)+E18)*H18),"")</f>
        <v/>
      </c>
    </row>
    <row r="19" spans="2:9" x14ac:dyDescent="0.25">
      <c r="B19" s="10"/>
      <c r="C19" s="10"/>
      <c r="D19" s="30"/>
      <c r="E19" s="30"/>
      <c r="F19" s="30"/>
      <c r="G19" s="30"/>
      <c r="H19" s="12" t="str">
        <f t="shared" si="0"/>
        <v/>
      </c>
      <c r="I19" s="27" t="str">
        <f t="shared" si="2"/>
        <v/>
      </c>
    </row>
    <row r="20" spans="2:9" x14ac:dyDescent="0.25">
      <c r="B20" s="10"/>
      <c r="C20" s="10"/>
      <c r="D20" s="30"/>
      <c r="E20" s="30"/>
      <c r="F20" s="10"/>
      <c r="G20" s="10"/>
      <c r="H20" s="12" t="str">
        <f t="shared" si="0"/>
        <v/>
      </c>
      <c r="I20" s="27" t="str">
        <f t="shared" si="2"/>
        <v/>
      </c>
    </row>
    <row r="21" spans="2:9" x14ac:dyDescent="0.25">
      <c r="B21" s="10"/>
      <c r="C21" s="10"/>
      <c r="D21" s="30"/>
      <c r="E21" s="30"/>
      <c r="F21" s="10"/>
      <c r="G21" s="10"/>
      <c r="H21" s="12" t="str">
        <f t="shared" si="0"/>
        <v/>
      </c>
      <c r="I21" s="27" t="str">
        <f t="shared" si="2"/>
        <v/>
      </c>
    </row>
    <row r="22" spans="2:9" x14ac:dyDescent="0.25">
      <c r="B22" s="10"/>
      <c r="C22" s="10"/>
      <c r="D22" s="30"/>
      <c r="E22" s="30"/>
      <c r="F22" s="10"/>
      <c r="G22" s="10"/>
      <c r="H22" s="12" t="str">
        <f t="shared" si="0"/>
        <v/>
      </c>
      <c r="I22" s="27" t="str">
        <f t="shared" si="2"/>
        <v/>
      </c>
    </row>
    <row r="23" spans="2:9" x14ac:dyDescent="0.25">
      <c r="B23" s="10"/>
      <c r="C23" s="10"/>
      <c r="D23" s="30"/>
      <c r="E23" s="30"/>
      <c r="F23" s="10"/>
      <c r="G23" s="10"/>
      <c r="H23" s="12" t="str">
        <f t="shared" si="0"/>
        <v/>
      </c>
      <c r="I23" s="27" t="str">
        <f t="shared" si="2"/>
        <v/>
      </c>
    </row>
    <row r="24" spans="2:9" ht="13" thickBot="1" x14ac:dyDescent="0.3">
      <c r="B24" s="17"/>
      <c r="C24" s="17"/>
      <c r="D24" s="31"/>
      <c r="E24" s="31"/>
      <c r="F24" s="17"/>
      <c r="G24" s="17"/>
      <c r="H24" s="14" t="str">
        <f>IF(SUM(F24:G24)=0,"",SUM(F24:G24))</f>
        <v/>
      </c>
      <c r="I24" s="28" t="str">
        <f t="shared" ref="I24" si="3">IFERROR(IF(D24*40*50=0,"",((D24*40*50)+E24)*H24),"")</f>
        <v/>
      </c>
    </row>
    <row r="25" spans="2:9" ht="13.5" thickTop="1" x14ac:dyDescent="0.25">
      <c r="B25" s="59" t="s">
        <v>35</v>
      </c>
      <c r="C25" s="60"/>
      <c r="D25" s="60"/>
      <c r="E25" s="61"/>
      <c r="F25" s="18">
        <f>IF(SUM(F14:F24)=0,"",SUM(F14:F24))</f>
        <v>26.25</v>
      </c>
      <c r="G25" s="18">
        <f>IF(SUM(G14:G24)=0,"",SUM(G14:G24))</f>
        <v>0.2</v>
      </c>
      <c r="H25" s="18">
        <f>IF(SUM(H14:H24)=0,"",SUM(H14:H24))</f>
        <v>26.45</v>
      </c>
      <c r="I25" s="29">
        <f>IF(SUM(I14:I24)=0,"",SUM(I14:I24))</f>
        <v>1684368</v>
      </c>
    </row>
    <row r="26" spans="2:9" s="38" customFormat="1" ht="13" x14ac:dyDescent="0.25">
      <c r="B26" s="37" t="s">
        <v>36</v>
      </c>
      <c r="C26" s="36"/>
      <c r="D26" s="36"/>
      <c r="E26" s="36"/>
      <c r="I26" s="39"/>
    </row>
    <row r="28" spans="2:9" ht="13" x14ac:dyDescent="0.3">
      <c r="B28" s="5" t="s">
        <v>37</v>
      </c>
    </row>
    <row r="29" spans="2:9" ht="31" customHeight="1" x14ac:dyDescent="0.25">
      <c r="B29" s="4" t="s">
        <v>38</v>
      </c>
      <c r="C29" s="4" t="s">
        <v>39</v>
      </c>
      <c r="D29" s="6" t="s">
        <v>34</v>
      </c>
    </row>
    <row r="30" spans="2:9" ht="16.5" customHeight="1" x14ac:dyDescent="0.25">
      <c r="B30" s="19" t="s">
        <v>40</v>
      </c>
      <c r="C30" s="20" t="s">
        <v>60</v>
      </c>
      <c r="D30" s="32">
        <v>36808</v>
      </c>
    </row>
    <row r="31" spans="2:9" ht="28" x14ac:dyDescent="0.25">
      <c r="B31" s="19" t="s">
        <v>41</v>
      </c>
      <c r="C31" s="20" t="s">
        <v>61</v>
      </c>
      <c r="D31" s="32"/>
    </row>
    <row r="32" spans="2:9" ht="28" x14ac:dyDescent="0.25">
      <c r="B32" s="19" t="s">
        <v>42</v>
      </c>
      <c r="C32" s="20" t="s">
        <v>62</v>
      </c>
      <c r="D32" s="32">
        <v>1250</v>
      </c>
    </row>
    <row r="33" spans="2:4" ht="28" x14ac:dyDescent="0.25">
      <c r="B33" s="19" t="s">
        <v>43</v>
      </c>
      <c r="C33" s="20" t="s">
        <v>63</v>
      </c>
      <c r="D33" s="32">
        <v>18280</v>
      </c>
    </row>
    <row r="34" spans="2:4" ht="112" x14ac:dyDescent="0.25">
      <c r="B34" s="19" t="s">
        <v>44</v>
      </c>
      <c r="C34" s="20" t="s">
        <v>64</v>
      </c>
      <c r="D34" s="32">
        <v>15000</v>
      </c>
    </row>
    <row r="35" spans="2:4" ht="56" x14ac:dyDescent="0.25">
      <c r="B35" s="19" t="s">
        <v>45</v>
      </c>
      <c r="C35" s="20" t="s">
        <v>65</v>
      </c>
      <c r="D35" s="32">
        <v>30230</v>
      </c>
    </row>
    <row r="36" spans="2:4" ht="42" x14ac:dyDescent="0.25">
      <c r="B36" s="19" t="s">
        <v>46</v>
      </c>
      <c r="C36" s="20" t="s">
        <v>66</v>
      </c>
      <c r="D36" s="32">
        <v>69360</v>
      </c>
    </row>
    <row r="37" spans="2:4" ht="84" x14ac:dyDescent="0.25">
      <c r="B37" s="21" t="s">
        <v>47</v>
      </c>
      <c r="C37" s="22"/>
      <c r="D37" s="33"/>
    </row>
    <row r="38" spans="2:4" ht="42" x14ac:dyDescent="0.25">
      <c r="B38" s="21" t="s">
        <v>55</v>
      </c>
      <c r="C38" s="20" t="s">
        <v>67</v>
      </c>
      <c r="D38" s="32">
        <v>29000</v>
      </c>
    </row>
    <row r="39" spans="2:4" ht="14.5" x14ac:dyDescent="0.25">
      <c r="B39" s="24" t="s">
        <v>48</v>
      </c>
      <c r="C39" s="20"/>
      <c r="D39" s="32"/>
    </row>
    <row r="40" spans="2:4" ht="14.5" x14ac:dyDescent="0.25">
      <c r="B40" s="24" t="s">
        <v>48</v>
      </c>
      <c r="C40" s="20"/>
      <c r="D40" s="32"/>
    </row>
    <row r="41" spans="2:4" ht="15" thickBot="1" x14ac:dyDescent="0.3">
      <c r="B41" s="25" t="s">
        <v>48</v>
      </c>
      <c r="C41" s="23"/>
      <c r="D41" s="34"/>
    </row>
    <row r="42" spans="2:4" ht="14.5" thickTop="1" x14ac:dyDescent="0.25">
      <c r="B42" s="57" t="s">
        <v>35</v>
      </c>
      <c r="C42" s="58"/>
      <c r="D42" s="26">
        <f>IF(SUM(D30:D41)=0,"",SUM(D30:D41))</f>
        <v>199928</v>
      </c>
    </row>
  </sheetData>
  <mergeCells count="5">
    <mergeCell ref="B42:C42"/>
    <mergeCell ref="E3:G3"/>
    <mergeCell ref="E4:G4"/>
    <mergeCell ref="B6:H6"/>
    <mergeCell ref="B25:E25"/>
  </mergeCells>
  <conditionalFormatting sqref="D37">
    <cfRule type="cellIs" dxfId="17" priority="1" operator="greaterThan">
      <formula>$D$42*0.05</formula>
    </cfRule>
    <cfRule type="cellIs" dxfId="16" priority="2" operator="greaterThan">
      <formula>" 0.05*$D$36"</formula>
    </cfRule>
    <cfRule type="cellIs" dxfId="15" priority="3" operator="greaterThan">
      <formula>"0.05*$D$36"</formula>
    </cfRule>
  </conditionalFormatting>
  <pageMargins left="0.7" right="0.7" top="0.75" bottom="0.75" header="0.3" footer="0.3"/>
  <pageSetup scale="46" orientation="landscape" horizontalDpi="4294967293" verticalDpi="1200" r:id="rId1"/>
  <colBreaks count="2" manualBreakCount="2">
    <brk id="7" max="35" man="1"/>
    <brk id="8"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
  <sheetViews>
    <sheetView workbookViewId="0"/>
  </sheetViews>
  <sheetFormatPr defaultRowHeight="12.5" x14ac:dyDescent="0.25"/>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42"/>
  <sheetViews>
    <sheetView showGridLines="0" zoomScale="70" zoomScaleNormal="70" workbookViewId="0"/>
  </sheetViews>
  <sheetFormatPr defaultColWidth="8.81640625" defaultRowHeight="12.5" x14ac:dyDescent="0.25"/>
  <cols>
    <col min="1" max="1" width="3.453125" style="16" customWidth="1"/>
    <col min="2" max="2" width="64.54296875" style="16" customWidth="1"/>
    <col min="3" max="3" width="39.54296875" style="16" customWidth="1"/>
    <col min="4" max="4" width="29.81640625" style="16" customWidth="1"/>
    <col min="5" max="5" width="26.453125" style="16" bestFit="1" customWidth="1"/>
    <col min="6" max="6" width="25.54296875" style="16" bestFit="1" customWidth="1"/>
    <col min="7" max="7" width="26.1796875" style="16" customWidth="1"/>
    <col min="8" max="8" width="32.54296875" style="16" customWidth="1"/>
    <col min="9" max="9" width="17" style="16" customWidth="1"/>
    <col min="10" max="16384" width="8.81640625" style="16"/>
  </cols>
  <sheetData>
    <row r="1" spans="1:9" ht="14" x14ac:dyDescent="0.3">
      <c r="A1" s="1" t="s">
        <v>5</v>
      </c>
    </row>
    <row r="2" spans="1:9" ht="14" x14ac:dyDescent="0.3">
      <c r="A2" s="1" t="s">
        <v>6</v>
      </c>
      <c r="D2" s="2"/>
      <c r="E2" s="2"/>
      <c r="F2" s="2"/>
      <c r="G2" s="2"/>
      <c r="H2" s="2"/>
    </row>
    <row r="3" spans="1:9" ht="14" x14ac:dyDescent="0.3">
      <c r="A3" s="1" t="s">
        <v>19</v>
      </c>
      <c r="D3" s="3" t="s">
        <v>20</v>
      </c>
      <c r="E3" s="50"/>
      <c r="F3" s="51"/>
      <c r="G3" s="52"/>
    </row>
    <row r="4" spans="1:9" ht="13" x14ac:dyDescent="0.3">
      <c r="A4" s="5"/>
      <c r="C4" s="2"/>
      <c r="E4" s="53" t="s">
        <v>21</v>
      </c>
      <c r="F4" s="54"/>
      <c r="G4" s="55"/>
    </row>
    <row r="5" spans="1:9" ht="13" x14ac:dyDescent="0.3">
      <c r="A5" s="5"/>
    </row>
    <row r="6" spans="1:9" ht="69" customHeight="1" x14ac:dyDescent="0.3">
      <c r="A6" s="5"/>
      <c r="B6" s="56" t="s">
        <v>22</v>
      </c>
      <c r="C6" s="49"/>
      <c r="D6" s="49"/>
      <c r="E6" s="49"/>
      <c r="F6" s="49"/>
      <c r="G6" s="49"/>
      <c r="H6" s="49"/>
    </row>
    <row r="7" spans="1:9" ht="13" x14ac:dyDescent="0.3">
      <c r="A7" s="5"/>
    </row>
    <row r="8" spans="1:9" ht="13" x14ac:dyDescent="0.3">
      <c r="A8" s="5"/>
      <c r="B8" s="5" t="s">
        <v>23</v>
      </c>
    </row>
    <row r="9" spans="1:9" ht="13" x14ac:dyDescent="0.3">
      <c r="A9" s="5"/>
      <c r="B9" s="13" t="s">
        <v>24</v>
      </c>
      <c r="C9" s="27" t="str">
        <f>IFERROR(I25+D42,"")</f>
        <v/>
      </c>
    </row>
    <row r="10" spans="1:9" ht="13" x14ac:dyDescent="0.3">
      <c r="A10" s="5"/>
      <c r="B10" s="13" t="s">
        <v>25</v>
      </c>
      <c r="C10" s="27" t="str">
        <f>IFERROR(C9*2,"")</f>
        <v/>
      </c>
    </row>
    <row r="11" spans="1:9" ht="13" x14ac:dyDescent="0.3">
      <c r="A11" s="5"/>
    </row>
    <row r="12" spans="1:9" ht="13" x14ac:dyDescent="0.3">
      <c r="B12" s="5" t="s">
        <v>26</v>
      </c>
    </row>
    <row r="13" spans="1:9" ht="26" x14ac:dyDescent="0.25">
      <c r="B13" s="4" t="s">
        <v>27</v>
      </c>
      <c r="C13" s="6" t="s">
        <v>28</v>
      </c>
      <c r="D13" s="6" t="s">
        <v>29</v>
      </c>
      <c r="E13" s="6" t="s">
        <v>30</v>
      </c>
      <c r="F13" s="11" t="s">
        <v>31</v>
      </c>
      <c r="G13" s="11" t="s">
        <v>32</v>
      </c>
      <c r="H13" s="11" t="s">
        <v>33</v>
      </c>
      <c r="I13" s="11" t="s">
        <v>34</v>
      </c>
    </row>
    <row r="14" spans="1:9" x14ac:dyDescent="0.25">
      <c r="B14" s="10"/>
      <c r="C14" s="10"/>
      <c r="D14" s="30"/>
      <c r="E14" s="30"/>
      <c r="F14" s="10"/>
      <c r="G14" s="10"/>
      <c r="H14" s="12" t="str">
        <f>IF(SUM(F14:G14)=0,"",SUM(F14:G14))</f>
        <v/>
      </c>
      <c r="I14" s="27" t="str">
        <f>IFERROR(IF(D14*40*50=0,"",((D14*40*50)+E14)*H14),"")</f>
        <v/>
      </c>
    </row>
    <row r="15" spans="1:9" x14ac:dyDescent="0.25">
      <c r="B15" s="10"/>
      <c r="C15" s="10"/>
      <c r="D15" s="30"/>
      <c r="E15" s="30"/>
      <c r="F15" s="10"/>
      <c r="G15" s="10"/>
      <c r="H15" s="12" t="str">
        <f t="shared" ref="H15:H23" si="0">IF(SUM(F15:G15)=0,"",SUM(F15:G15))</f>
        <v/>
      </c>
      <c r="I15" s="27" t="str">
        <f t="shared" ref="I15:I24" si="1">IFERROR(IF(D15*40*50=0,"",((D15*40*50)+E15)*H15),"")</f>
        <v/>
      </c>
    </row>
    <row r="16" spans="1:9" x14ac:dyDescent="0.25">
      <c r="B16" s="10"/>
      <c r="C16" s="10"/>
      <c r="D16" s="30"/>
      <c r="E16" s="30"/>
      <c r="F16" s="10"/>
      <c r="G16" s="10"/>
      <c r="H16" s="12" t="str">
        <f t="shared" si="0"/>
        <v/>
      </c>
      <c r="I16" s="27" t="str">
        <f t="shared" si="1"/>
        <v/>
      </c>
    </row>
    <row r="17" spans="2:9" x14ac:dyDescent="0.25">
      <c r="B17" s="10"/>
      <c r="C17" s="10"/>
      <c r="D17" s="30"/>
      <c r="E17" s="30"/>
      <c r="F17" s="10"/>
      <c r="G17" s="10"/>
      <c r="H17" s="12" t="str">
        <f t="shared" si="0"/>
        <v/>
      </c>
      <c r="I17" s="27" t="str">
        <f t="shared" si="1"/>
        <v/>
      </c>
    </row>
    <row r="18" spans="2:9" x14ac:dyDescent="0.25">
      <c r="B18" s="10"/>
      <c r="C18" s="10"/>
      <c r="D18" s="30"/>
      <c r="E18" s="30"/>
      <c r="F18" s="10"/>
      <c r="G18" s="10"/>
      <c r="H18" s="12" t="str">
        <f t="shared" si="0"/>
        <v/>
      </c>
      <c r="I18" s="27" t="str">
        <f t="shared" si="1"/>
        <v/>
      </c>
    </row>
    <row r="19" spans="2:9" x14ac:dyDescent="0.25">
      <c r="B19" s="10"/>
      <c r="C19" s="10"/>
      <c r="D19" s="30"/>
      <c r="E19" s="30"/>
      <c r="F19" s="10"/>
      <c r="G19" s="10"/>
      <c r="H19" s="12" t="str">
        <f t="shared" si="0"/>
        <v/>
      </c>
      <c r="I19" s="27" t="str">
        <f t="shared" si="1"/>
        <v/>
      </c>
    </row>
    <row r="20" spans="2:9" x14ac:dyDescent="0.25">
      <c r="B20" s="10"/>
      <c r="C20" s="10"/>
      <c r="D20" s="30"/>
      <c r="E20" s="30"/>
      <c r="F20" s="10"/>
      <c r="G20" s="10"/>
      <c r="H20" s="12" t="str">
        <f t="shared" si="0"/>
        <v/>
      </c>
      <c r="I20" s="27" t="str">
        <f t="shared" si="1"/>
        <v/>
      </c>
    </row>
    <row r="21" spans="2:9" x14ac:dyDescent="0.25">
      <c r="B21" s="10"/>
      <c r="C21" s="10"/>
      <c r="D21" s="30"/>
      <c r="E21" s="30"/>
      <c r="F21" s="10"/>
      <c r="G21" s="10"/>
      <c r="H21" s="12" t="str">
        <f t="shared" si="0"/>
        <v/>
      </c>
      <c r="I21" s="27" t="str">
        <f t="shared" si="1"/>
        <v/>
      </c>
    </row>
    <row r="22" spans="2:9" x14ac:dyDescent="0.25">
      <c r="B22" s="10"/>
      <c r="C22" s="10"/>
      <c r="D22" s="30"/>
      <c r="E22" s="30"/>
      <c r="F22" s="10"/>
      <c r="G22" s="10"/>
      <c r="H22" s="12" t="str">
        <f t="shared" si="0"/>
        <v/>
      </c>
      <c r="I22" s="27" t="str">
        <f t="shared" si="1"/>
        <v/>
      </c>
    </row>
    <row r="23" spans="2:9" x14ac:dyDescent="0.25">
      <c r="B23" s="10"/>
      <c r="C23" s="10"/>
      <c r="D23" s="30"/>
      <c r="E23" s="30"/>
      <c r="F23" s="10"/>
      <c r="G23" s="10"/>
      <c r="H23" s="12" t="str">
        <f t="shared" si="0"/>
        <v/>
      </c>
      <c r="I23" s="27" t="str">
        <f t="shared" si="1"/>
        <v/>
      </c>
    </row>
    <row r="24" spans="2:9" ht="13" thickBot="1" x14ac:dyDescent="0.3">
      <c r="B24" s="17"/>
      <c r="C24" s="17"/>
      <c r="D24" s="31"/>
      <c r="E24" s="31"/>
      <c r="F24" s="17"/>
      <c r="G24" s="17"/>
      <c r="H24" s="14" t="str">
        <f>IF(SUM(F24:G24)=0,"",SUM(F24:G24))</f>
        <v/>
      </c>
      <c r="I24" s="28" t="str">
        <f t="shared" si="1"/>
        <v/>
      </c>
    </row>
    <row r="25" spans="2:9" ht="13.5" thickTop="1" x14ac:dyDescent="0.25">
      <c r="B25" s="59" t="s">
        <v>35</v>
      </c>
      <c r="C25" s="60"/>
      <c r="D25" s="60"/>
      <c r="E25" s="61"/>
      <c r="F25" s="18" t="str">
        <f>IF(SUM(F14:F24)=0,"",SUM(F14:F24))</f>
        <v/>
      </c>
      <c r="G25" s="18" t="str">
        <f>IF(SUM(G14:G24)=0,"",SUM(G14:G24))</f>
        <v/>
      </c>
      <c r="H25" s="18" t="str">
        <f>IF(SUM(H14:H24)=0,"",SUM(H14:H24))</f>
        <v/>
      </c>
      <c r="I25" s="29" t="str">
        <f>IF(SUM(I14:I24)=0,"",SUM(I14:I24))</f>
        <v/>
      </c>
    </row>
    <row r="26" spans="2:9" s="38" customFormat="1" ht="13" x14ac:dyDescent="0.25">
      <c r="B26" s="37" t="s">
        <v>36</v>
      </c>
      <c r="C26" s="36"/>
      <c r="D26" s="36"/>
      <c r="E26" s="36"/>
      <c r="I26" s="39"/>
    </row>
    <row r="28" spans="2:9" ht="13" x14ac:dyDescent="0.3">
      <c r="B28" s="5" t="s">
        <v>37</v>
      </c>
    </row>
    <row r="29" spans="2:9" ht="31" customHeight="1" x14ac:dyDescent="0.25">
      <c r="B29" s="4" t="s">
        <v>38</v>
      </c>
      <c r="C29" s="4" t="s">
        <v>39</v>
      </c>
      <c r="D29" s="6" t="s">
        <v>34</v>
      </c>
    </row>
    <row r="30" spans="2:9" ht="16.5" customHeight="1" x14ac:dyDescent="0.25">
      <c r="B30" s="19" t="s">
        <v>40</v>
      </c>
      <c r="C30" s="20"/>
      <c r="D30" s="32"/>
    </row>
    <row r="31" spans="2:9" ht="28" x14ac:dyDescent="0.25">
      <c r="B31" s="19" t="s">
        <v>41</v>
      </c>
      <c r="C31" s="20"/>
      <c r="D31" s="32"/>
    </row>
    <row r="32" spans="2:9" ht="28" x14ac:dyDescent="0.25">
      <c r="B32" s="19" t="s">
        <v>42</v>
      </c>
      <c r="C32" s="20"/>
      <c r="D32" s="32"/>
    </row>
    <row r="33" spans="2:4" ht="28" x14ac:dyDescent="0.25">
      <c r="B33" s="19" t="s">
        <v>43</v>
      </c>
      <c r="C33" s="20"/>
      <c r="D33" s="32"/>
    </row>
    <row r="34" spans="2:4" ht="112" x14ac:dyDescent="0.25">
      <c r="B34" s="19" t="s">
        <v>44</v>
      </c>
      <c r="C34" s="20"/>
      <c r="D34" s="32"/>
    </row>
    <row r="35" spans="2:4" ht="56" x14ac:dyDescent="0.25">
      <c r="B35" s="19" t="s">
        <v>45</v>
      </c>
      <c r="C35" s="20"/>
      <c r="D35" s="32"/>
    </row>
    <row r="36" spans="2:4" ht="28" x14ac:dyDescent="0.25">
      <c r="B36" s="19" t="s">
        <v>46</v>
      </c>
      <c r="C36" s="20"/>
      <c r="D36" s="32"/>
    </row>
    <row r="37" spans="2:4" ht="84" x14ac:dyDescent="0.25">
      <c r="B37" s="21" t="s">
        <v>47</v>
      </c>
      <c r="C37" s="22"/>
      <c r="D37" s="33"/>
    </row>
    <row r="38" spans="2:4" ht="14.5" x14ac:dyDescent="0.25">
      <c r="B38" s="24" t="s">
        <v>48</v>
      </c>
      <c r="C38" s="20"/>
      <c r="D38" s="32"/>
    </row>
    <row r="39" spans="2:4" ht="14.5" x14ac:dyDescent="0.25">
      <c r="B39" s="24" t="s">
        <v>48</v>
      </c>
      <c r="C39" s="20"/>
      <c r="D39" s="32"/>
    </row>
    <row r="40" spans="2:4" ht="14.5" x14ac:dyDescent="0.25">
      <c r="B40" s="24" t="s">
        <v>48</v>
      </c>
      <c r="C40" s="20"/>
      <c r="D40" s="32"/>
    </row>
    <row r="41" spans="2:4" ht="15" thickBot="1" x14ac:dyDescent="0.3">
      <c r="B41" s="25" t="s">
        <v>48</v>
      </c>
      <c r="C41" s="23"/>
      <c r="D41" s="34"/>
    </row>
    <row r="42" spans="2:4" ht="14.5" thickTop="1" x14ac:dyDescent="0.25">
      <c r="B42" s="57" t="s">
        <v>35</v>
      </c>
      <c r="C42" s="58"/>
      <c r="D42" s="26" t="str">
        <f>IF(SUM(D30:D41)=0,"",SUM(D30:D41))</f>
        <v/>
      </c>
    </row>
  </sheetData>
  <mergeCells count="5">
    <mergeCell ref="B42:C42"/>
    <mergeCell ref="E3:G3"/>
    <mergeCell ref="E4:G4"/>
    <mergeCell ref="B6:H6"/>
    <mergeCell ref="B25:E25"/>
  </mergeCells>
  <conditionalFormatting sqref="D37">
    <cfRule type="cellIs" dxfId="14" priority="1" operator="greaterThan">
      <formula>$D$42*0.05</formula>
    </cfRule>
    <cfRule type="cellIs" dxfId="13" priority="2" operator="greaterThan">
      <formula>" 0.05*$D$36"</formula>
    </cfRule>
    <cfRule type="cellIs" dxfId="12" priority="3" operator="greaterThan">
      <formula>"0.05*$D$36"</formula>
    </cfRule>
  </conditionalFormatting>
  <pageMargins left="0.7" right="0.7" top="0.75" bottom="0.75" header="0.3" footer="0.3"/>
  <pageSetup scale="46" orientation="landscape" horizontalDpi="4294967293" verticalDpi="1200" r:id="rId1"/>
  <colBreaks count="2" manualBreakCount="2">
    <brk id="7" max="35" man="1"/>
    <brk id="8"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42"/>
  <sheetViews>
    <sheetView showGridLines="0" zoomScale="70" zoomScaleNormal="70" workbookViewId="0"/>
  </sheetViews>
  <sheetFormatPr defaultColWidth="8.81640625" defaultRowHeight="12.5" x14ac:dyDescent="0.25"/>
  <cols>
    <col min="1" max="1" width="3.453125" style="16" customWidth="1"/>
    <col min="2" max="2" width="64.54296875" style="16" customWidth="1"/>
    <col min="3" max="3" width="39.54296875" style="16" customWidth="1"/>
    <col min="4" max="4" width="29.54296875" style="16" customWidth="1"/>
    <col min="5" max="5" width="26.453125" style="16" bestFit="1" customWidth="1"/>
    <col min="6" max="6" width="25.54296875" style="16" bestFit="1" customWidth="1"/>
    <col min="7" max="7" width="26.1796875" style="16" customWidth="1"/>
    <col min="8" max="8" width="32.54296875" style="16" customWidth="1"/>
    <col min="9" max="9" width="18.54296875" style="16" customWidth="1"/>
    <col min="10" max="16384" width="8.81640625" style="16"/>
  </cols>
  <sheetData>
    <row r="1" spans="1:9" ht="14" x14ac:dyDescent="0.3">
      <c r="A1" s="1" t="s">
        <v>5</v>
      </c>
    </row>
    <row r="2" spans="1:9" ht="14" x14ac:dyDescent="0.3">
      <c r="A2" s="1" t="s">
        <v>6</v>
      </c>
      <c r="D2" s="2"/>
      <c r="E2" s="2"/>
      <c r="F2" s="2"/>
      <c r="G2" s="2"/>
      <c r="H2" s="2"/>
    </row>
    <row r="3" spans="1:9" ht="14" x14ac:dyDescent="0.3">
      <c r="A3" s="1" t="s">
        <v>19</v>
      </c>
      <c r="D3" s="3" t="s">
        <v>20</v>
      </c>
      <c r="E3" s="50"/>
      <c r="F3" s="51"/>
      <c r="G3" s="52"/>
    </row>
    <row r="4" spans="1:9" ht="13" x14ac:dyDescent="0.3">
      <c r="A4" s="5"/>
      <c r="C4" s="2"/>
      <c r="E4" s="53" t="s">
        <v>21</v>
      </c>
      <c r="F4" s="54"/>
      <c r="G4" s="55"/>
    </row>
    <row r="5" spans="1:9" ht="13" x14ac:dyDescent="0.3">
      <c r="A5" s="5"/>
    </row>
    <row r="6" spans="1:9" ht="69" customHeight="1" x14ac:dyDescent="0.3">
      <c r="A6" s="5"/>
      <c r="B6" s="56" t="s">
        <v>22</v>
      </c>
      <c r="C6" s="49"/>
      <c r="D6" s="49"/>
      <c r="E6" s="49"/>
      <c r="F6" s="49"/>
      <c r="G6" s="49"/>
      <c r="H6" s="49"/>
    </row>
    <row r="7" spans="1:9" ht="13" x14ac:dyDescent="0.3">
      <c r="A7" s="5"/>
    </row>
    <row r="8" spans="1:9" ht="13" x14ac:dyDescent="0.3">
      <c r="A8" s="5"/>
      <c r="B8" s="5" t="s">
        <v>23</v>
      </c>
    </row>
    <row r="9" spans="1:9" ht="13" x14ac:dyDescent="0.3">
      <c r="A9" s="5"/>
      <c r="B9" s="13" t="s">
        <v>24</v>
      </c>
      <c r="C9" s="27" t="str">
        <f>IFERROR(I25+D42,"")</f>
        <v/>
      </c>
    </row>
    <row r="10" spans="1:9" ht="13" x14ac:dyDescent="0.3">
      <c r="A10" s="5"/>
      <c r="B10" s="13" t="s">
        <v>25</v>
      </c>
      <c r="C10" s="27" t="str">
        <f>IFERROR(C9*2,"")</f>
        <v/>
      </c>
    </row>
    <row r="11" spans="1:9" ht="13" x14ac:dyDescent="0.3">
      <c r="A11" s="5"/>
    </row>
    <row r="12" spans="1:9" ht="13" x14ac:dyDescent="0.3">
      <c r="B12" s="5" t="s">
        <v>26</v>
      </c>
    </row>
    <row r="13" spans="1:9" ht="26" x14ac:dyDescent="0.25">
      <c r="B13" s="4" t="s">
        <v>27</v>
      </c>
      <c r="C13" s="6" t="s">
        <v>28</v>
      </c>
      <c r="D13" s="6" t="s">
        <v>29</v>
      </c>
      <c r="E13" s="6" t="s">
        <v>30</v>
      </c>
      <c r="F13" s="11" t="s">
        <v>31</v>
      </c>
      <c r="G13" s="11" t="s">
        <v>32</v>
      </c>
      <c r="H13" s="11" t="s">
        <v>33</v>
      </c>
      <c r="I13" s="11" t="s">
        <v>34</v>
      </c>
    </row>
    <row r="14" spans="1:9" x14ac:dyDescent="0.25">
      <c r="B14" s="10"/>
      <c r="C14" s="10"/>
      <c r="D14" s="30"/>
      <c r="E14" s="30"/>
      <c r="F14" s="10"/>
      <c r="G14" s="10"/>
      <c r="H14" s="12" t="str">
        <f>IF(SUM(F14:G14)=0,"",SUM(F14:G14))</f>
        <v/>
      </c>
      <c r="I14" s="27" t="str">
        <f>IFERROR(IF(D14*40*50=0,"",((D14*40*50)+E14)*H14),"")</f>
        <v/>
      </c>
    </row>
    <row r="15" spans="1:9" x14ac:dyDescent="0.25">
      <c r="B15" s="10"/>
      <c r="C15" s="10"/>
      <c r="D15" s="30"/>
      <c r="E15" s="30"/>
      <c r="F15" s="10"/>
      <c r="G15" s="10"/>
      <c r="H15" s="12" t="str">
        <f t="shared" ref="H15:H23" si="0">IF(SUM(F15:G15)=0,"",SUM(F15:G15))</f>
        <v/>
      </c>
      <c r="I15" s="27" t="str">
        <f t="shared" ref="I15:I24" si="1">IFERROR(IF(D15*40*50=0,"",((D15*40*50)+E15)*H15),"")</f>
        <v/>
      </c>
    </row>
    <row r="16" spans="1:9" x14ac:dyDescent="0.25">
      <c r="B16" s="10"/>
      <c r="C16" s="10"/>
      <c r="D16" s="30"/>
      <c r="E16" s="30"/>
      <c r="F16" s="10"/>
      <c r="G16" s="10"/>
      <c r="H16" s="12" t="str">
        <f t="shared" si="0"/>
        <v/>
      </c>
      <c r="I16" s="27" t="str">
        <f t="shared" si="1"/>
        <v/>
      </c>
    </row>
    <row r="17" spans="2:9" x14ac:dyDescent="0.25">
      <c r="B17" s="10"/>
      <c r="C17" s="10"/>
      <c r="D17" s="30"/>
      <c r="E17" s="30"/>
      <c r="F17" s="10"/>
      <c r="G17" s="10"/>
      <c r="H17" s="12" t="str">
        <f t="shared" si="0"/>
        <v/>
      </c>
      <c r="I17" s="27" t="str">
        <f t="shared" si="1"/>
        <v/>
      </c>
    </row>
    <row r="18" spans="2:9" x14ac:dyDescent="0.25">
      <c r="B18" s="10"/>
      <c r="C18" s="10"/>
      <c r="D18" s="30"/>
      <c r="E18" s="30"/>
      <c r="F18" s="10"/>
      <c r="G18" s="10"/>
      <c r="H18" s="12" t="str">
        <f t="shared" si="0"/>
        <v/>
      </c>
      <c r="I18" s="27" t="str">
        <f t="shared" si="1"/>
        <v/>
      </c>
    </row>
    <row r="19" spans="2:9" x14ac:dyDescent="0.25">
      <c r="B19" s="10"/>
      <c r="C19" s="10"/>
      <c r="D19" s="30"/>
      <c r="E19" s="30"/>
      <c r="F19" s="10"/>
      <c r="G19" s="10"/>
      <c r="H19" s="12" t="str">
        <f t="shared" si="0"/>
        <v/>
      </c>
      <c r="I19" s="27" t="str">
        <f t="shared" si="1"/>
        <v/>
      </c>
    </row>
    <row r="20" spans="2:9" x14ac:dyDescent="0.25">
      <c r="B20" s="10"/>
      <c r="C20" s="10"/>
      <c r="D20" s="30"/>
      <c r="E20" s="30"/>
      <c r="F20" s="10"/>
      <c r="G20" s="10"/>
      <c r="H20" s="12" t="str">
        <f t="shared" si="0"/>
        <v/>
      </c>
      <c r="I20" s="27" t="str">
        <f t="shared" si="1"/>
        <v/>
      </c>
    </row>
    <row r="21" spans="2:9" x14ac:dyDescent="0.25">
      <c r="B21" s="10"/>
      <c r="C21" s="10"/>
      <c r="D21" s="30"/>
      <c r="E21" s="30"/>
      <c r="F21" s="10"/>
      <c r="G21" s="10"/>
      <c r="H21" s="12" t="str">
        <f t="shared" si="0"/>
        <v/>
      </c>
      <c r="I21" s="27" t="str">
        <f t="shared" si="1"/>
        <v/>
      </c>
    </row>
    <row r="22" spans="2:9" x14ac:dyDescent="0.25">
      <c r="B22" s="10"/>
      <c r="C22" s="10"/>
      <c r="D22" s="30"/>
      <c r="E22" s="30"/>
      <c r="F22" s="10"/>
      <c r="G22" s="10"/>
      <c r="H22" s="12" t="str">
        <f t="shared" si="0"/>
        <v/>
      </c>
      <c r="I22" s="27" t="str">
        <f t="shared" si="1"/>
        <v/>
      </c>
    </row>
    <row r="23" spans="2:9" x14ac:dyDescent="0.25">
      <c r="B23" s="10"/>
      <c r="C23" s="10"/>
      <c r="D23" s="30"/>
      <c r="E23" s="30"/>
      <c r="F23" s="10"/>
      <c r="G23" s="10"/>
      <c r="H23" s="12" t="str">
        <f t="shared" si="0"/>
        <v/>
      </c>
      <c r="I23" s="27" t="str">
        <f t="shared" si="1"/>
        <v/>
      </c>
    </row>
    <row r="24" spans="2:9" ht="13" thickBot="1" x14ac:dyDescent="0.3">
      <c r="B24" s="17"/>
      <c r="C24" s="17"/>
      <c r="D24" s="31"/>
      <c r="E24" s="31"/>
      <c r="F24" s="17"/>
      <c r="G24" s="17"/>
      <c r="H24" s="14" t="str">
        <f>IF(SUM(F24:G24)=0,"",SUM(F24:G24))</f>
        <v/>
      </c>
      <c r="I24" s="28" t="str">
        <f t="shared" si="1"/>
        <v/>
      </c>
    </row>
    <row r="25" spans="2:9" ht="13.5" thickTop="1" x14ac:dyDescent="0.25">
      <c r="B25" s="59" t="s">
        <v>35</v>
      </c>
      <c r="C25" s="60"/>
      <c r="D25" s="60"/>
      <c r="E25" s="61"/>
      <c r="F25" s="18" t="str">
        <f>IF(SUM(F14:F24)=0,"",SUM(F14:F24))</f>
        <v/>
      </c>
      <c r="G25" s="18" t="str">
        <f>IF(SUM(G14:G24)=0,"",SUM(G14:G24))</f>
        <v/>
      </c>
      <c r="H25" s="18" t="str">
        <f>IF(SUM(H14:H24)=0,"",SUM(H14:H24))</f>
        <v/>
      </c>
      <c r="I25" s="29" t="str">
        <f>IF(SUM(I14:I24)=0,"",SUM(I14:I24))</f>
        <v/>
      </c>
    </row>
    <row r="26" spans="2:9" s="38" customFormat="1" ht="13" x14ac:dyDescent="0.25">
      <c r="B26" s="37" t="s">
        <v>36</v>
      </c>
      <c r="C26" s="36"/>
      <c r="D26" s="36"/>
      <c r="E26" s="36"/>
      <c r="I26" s="39"/>
    </row>
    <row r="28" spans="2:9" ht="13" x14ac:dyDescent="0.3">
      <c r="B28" s="5" t="s">
        <v>37</v>
      </c>
    </row>
    <row r="29" spans="2:9" ht="31" customHeight="1" x14ac:dyDescent="0.25">
      <c r="B29" s="4" t="s">
        <v>38</v>
      </c>
      <c r="C29" s="4" t="s">
        <v>39</v>
      </c>
      <c r="D29" s="6" t="s">
        <v>34</v>
      </c>
    </row>
    <row r="30" spans="2:9" ht="16.5" customHeight="1" x14ac:dyDescent="0.25">
      <c r="B30" s="19" t="s">
        <v>40</v>
      </c>
      <c r="C30" s="20"/>
      <c r="D30" s="32"/>
    </row>
    <row r="31" spans="2:9" ht="28" x14ac:dyDescent="0.25">
      <c r="B31" s="19" t="s">
        <v>41</v>
      </c>
      <c r="C31" s="20"/>
      <c r="D31" s="32"/>
    </row>
    <row r="32" spans="2:9" ht="28" x14ac:dyDescent="0.25">
      <c r="B32" s="19" t="s">
        <v>42</v>
      </c>
      <c r="C32" s="20"/>
      <c r="D32" s="32"/>
    </row>
    <row r="33" spans="2:4" ht="28" x14ac:dyDescent="0.25">
      <c r="B33" s="19" t="s">
        <v>43</v>
      </c>
      <c r="C33" s="20"/>
      <c r="D33" s="32"/>
    </row>
    <row r="34" spans="2:4" ht="112" x14ac:dyDescent="0.25">
      <c r="B34" s="19" t="s">
        <v>44</v>
      </c>
      <c r="C34" s="20"/>
      <c r="D34" s="32"/>
    </row>
    <row r="35" spans="2:4" ht="56" x14ac:dyDescent="0.25">
      <c r="B35" s="19" t="s">
        <v>45</v>
      </c>
      <c r="C35" s="20"/>
      <c r="D35" s="32"/>
    </row>
    <row r="36" spans="2:4" ht="28" x14ac:dyDescent="0.25">
      <c r="B36" s="19" t="s">
        <v>46</v>
      </c>
      <c r="C36" s="20"/>
      <c r="D36" s="32"/>
    </row>
    <row r="37" spans="2:4" ht="84" x14ac:dyDescent="0.25">
      <c r="B37" s="21" t="s">
        <v>47</v>
      </c>
      <c r="C37" s="22"/>
      <c r="D37" s="33"/>
    </row>
    <row r="38" spans="2:4" ht="14.5" x14ac:dyDescent="0.25">
      <c r="B38" s="24" t="s">
        <v>48</v>
      </c>
      <c r="C38" s="20"/>
      <c r="D38" s="32"/>
    </row>
    <row r="39" spans="2:4" ht="14.5" x14ac:dyDescent="0.25">
      <c r="B39" s="24" t="s">
        <v>48</v>
      </c>
      <c r="C39" s="20"/>
      <c r="D39" s="32"/>
    </row>
    <row r="40" spans="2:4" ht="14.5" x14ac:dyDescent="0.25">
      <c r="B40" s="24" t="s">
        <v>48</v>
      </c>
      <c r="C40" s="20"/>
      <c r="D40" s="32"/>
    </row>
    <row r="41" spans="2:4" ht="15" thickBot="1" x14ac:dyDescent="0.3">
      <c r="B41" s="25" t="s">
        <v>48</v>
      </c>
      <c r="C41" s="23"/>
      <c r="D41" s="34"/>
    </row>
    <row r="42" spans="2:4" ht="14.5" thickTop="1" x14ac:dyDescent="0.25">
      <c r="B42" s="57" t="s">
        <v>35</v>
      </c>
      <c r="C42" s="58"/>
      <c r="D42" s="26" t="str">
        <f>IF(SUM(D30:D41)=0,"",SUM(D30:D41))</f>
        <v/>
      </c>
    </row>
  </sheetData>
  <mergeCells count="5">
    <mergeCell ref="B42:C42"/>
    <mergeCell ref="E3:G3"/>
    <mergeCell ref="E4:G4"/>
    <mergeCell ref="B6:H6"/>
    <mergeCell ref="B25:E25"/>
  </mergeCells>
  <conditionalFormatting sqref="D37">
    <cfRule type="cellIs" dxfId="11" priority="1" operator="greaterThan">
      <formula>$D$42*0.05</formula>
    </cfRule>
    <cfRule type="cellIs" dxfId="10" priority="2" operator="greaterThan">
      <formula>" 0.05*$D$36"</formula>
    </cfRule>
    <cfRule type="cellIs" dxfId="9" priority="3" operator="greaterThan">
      <formula>"0.05*$D$36"</formula>
    </cfRule>
  </conditionalFormatting>
  <pageMargins left="0.7" right="0.7" top="0.75" bottom="0.75" header="0.3" footer="0.3"/>
  <pageSetup scale="46" orientation="landscape" horizontalDpi="4294967293" verticalDpi="1200" r:id="rId1"/>
  <colBreaks count="2" manualBreakCount="2">
    <brk id="7" max="35" man="1"/>
    <brk id="8" max="1048575"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FDEED9AAF637C649B0D8E960A09AE756" ma:contentTypeVersion="2" ma:contentTypeDescription="Create a new document." ma:contentTypeScope="" ma:versionID="6ef785dce20b9cbde1659f929cb441fe">
  <xsd:schema xmlns:xsd="http://www.w3.org/2001/XMLSchema" xmlns:xs="http://www.w3.org/2001/XMLSchema" xmlns:p="http://schemas.microsoft.com/office/2006/metadata/properties" xmlns:ns2="ab666714-0c16-40cd-aa3b-f7530d357400" targetNamespace="http://schemas.microsoft.com/office/2006/metadata/properties" ma:root="true" ma:fieldsID="5efd654846fd5b9d75c019211ded337e" ns2:_="">
    <xsd:import namespace="ab666714-0c16-40cd-aa3b-f7530d357400"/>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b666714-0c16-40cd-aa3b-f7530d35740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BB26AC4-BAA1-467E-BC08-A03409F9841C}">
  <ds:schemaRefs>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ab666714-0c16-40cd-aa3b-f7530d357400"/>
    <ds:schemaRef ds:uri="http://www.w3.org/XML/1998/namespace"/>
    <ds:schemaRef ds:uri="http://purl.org/dc/dcmitype/"/>
  </ds:schemaRefs>
</ds:datastoreItem>
</file>

<file path=customXml/itemProps2.xml><?xml version="1.0" encoding="utf-8"?>
<ds:datastoreItem xmlns:ds="http://schemas.openxmlformats.org/officeDocument/2006/customXml" ds:itemID="{F19D20D3-843B-4A63-A771-29AB9E3DE9E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b666714-0c16-40cd-aa3b-f7530d35740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1A32C4A-2CF6-41E9-87A8-D4C342D85F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9</vt:i4>
      </vt:variant>
    </vt:vector>
  </HeadingPairs>
  <TitlesOfParts>
    <vt:vector size="21" baseType="lpstr">
      <vt:lpstr>Title</vt:lpstr>
      <vt:lpstr>Summary</vt:lpstr>
      <vt:lpstr>Cluster A</vt:lpstr>
      <vt:lpstr>Cluster B</vt:lpstr>
      <vt:lpstr>Cluster C</vt:lpstr>
      <vt:lpstr>Cluster D</vt:lpstr>
      <vt:lpstr>Sheet1</vt:lpstr>
      <vt:lpstr>Cluster F</vt:lpstr>
      <vt:lpstr>Cluster G</vt:lpstr>
      <vt:lpstr>Cluster H</vt:lpstr>
      <vt:lpstr>Cluster I</vt:lpstr>
      <vt:lpstr>Cluster J</vt:lpstr>
      <vt:lpstr>'Cluster A'!Print_Area</vt:lpstr>
      <vt:lpstr>'Cluster B'!Print_Area</vt:lpstr>
      <vt:lpstr>'Cluster C'!Print_Area</vt:lpstr>
      <vt:lpstr>'Cluster D'!Print_Area</vt:lpstr>
      <vt:lpstr>'Cluster F'!Print_Area</vt:lpstr>
      <vt:lpstr>'Cluster G'!Print_Area</vt:lpstr>
      <vt:lpstr>'Cluster H'!Print_Area</vt:lpstr>
      <vt:lpstr>'Cluster I'!Print_Area</vt:lpstr>
      <vt:lpstr>'Cluster J'!Print_Area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Dawson Kaaua</dc:creator>
  <cp:keywords/>
  <dc:description/>
  <cp:lastModifiedBy>Clare Mann</cp:lastModifiedBy>
  <cp:revision/>
  <dcterms:created xsi:type="dcterms:W3CDTF">2006-10-17T18:52:55Z</dcterms:created>
  <dcterms:modified xsi:type="dcterms:W3CDTF">2022-12-11T23:29:55Z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0x010100FDEED9AAF637C649B0D8E960A09AE756</vt:lpwstr>
  </property>
</Properties>
</file>